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zivatel9\Documents\VŘ\2022\VZMR\STAVEBNÍ PRÁCE\6\Opěrná zeď II353 Kamenec II\Zadávací dokumentace\"/>
    </mc:Choice>
  </mc:AlternateContent>
  <xr:revisionPtr revIDLastSave="0" documentId="8_{8DD03C8A-B7DC-4E87-BB7C-42C495C70629}" xr6:coauthVersionLast="45" xr6:coauthVersionMax="45" xr10:uidLastSave="{00000000-0000-0000-0000-000000000000}"/>
  <bookViews>
    <workbookView xWindow="-120" yWindow="-120" windowWidth="29040" windowHeight="15720" xr2:uid="{34A0633F-99C1-464A-8F5C-C9D595EBFD42}"/>
  </bookViews>
  <sheets>
    <sheet name="List1" sheetId="1" r:id="rId1"/>
  </sheets>
  <externalReferences>
    <externalReference r:id="rId2"/>
  </externalReferences>
  <definedNames>
    <definedName name="Číslo_faktury">[1]!FakturyHlavní[Faktura č.]</definedName>
    <definedName name="NázevSpolečnosti">List1!$C$1</definedName>
    <definedName name="rngInvoice">List1!$H$5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0" i="1" l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47" i="1"/>
  <c r="H26" i="1"/>
  <c r="H27" i="1"/>
  <c r="H15" i="1"/>
  <c r="H14" i="1"/>
  <c r="H16" i="1"/>
  <c r="H17" i="1"/>
  <c r="H54" i="1"/>
  <c r="H30" i="1" l="1"/>
  <c r="H53" i="1"/>
  <c r="H48" i="1"/>
  <c r="H39" i="1"/>
  <c r="H49" i="1"/>
  <c r="H40" i="1"/>
  <c r="H52" i="1"/>
  <c r="H43" i="1"/>
  <c r="H46" i="1"/>
  <c r="H38" i="1"/>
  <c r="H51" i="1"/>
  <c r="H42" i="1"/>
  <c r="H45" i="1"/>
  <c r="H55" i="1"/>
  <c r="H44" i="1"/>
  <c r="H36" i="1"/>
  <c r="H37" i="1"/>
  <c r="H41" i="1"/>
  <c r="H50" i="1"/>
  <c r="H18" i="1" l="1"/>
  <c r="H35" i="1" l="1"/>
  <c r="H34" i="1"/>
  <c r="H25" i="1"/>
  <c r="H22" i="1"/>
  <c r="H31" i="1"/>
  <c r="H19" i="1"/>
  <c r="H21" i="1"/>
  <c r="H23" i="1"/>
  <c r="H32" i="1"/>
  <c r="H33" i="1"/>
  <c r="H24" i="1"/>
  <c r="H29" i="1"/>
  <c r="H28" i="1"/>
  <c r="H6" i="1"/>
  <c r="H80" i="1" l="1"/>
  <c r="H82" i="1" s="1"/>
  <c r="H84" i="1" s="1"/>
</calcChain>
</file>

<file path=xl/sharedStrings.xml><?xml version="1.0" encoding="utf-8"?>
<sst xmlns="http://schemas.openxmlformats.org/spreadsheetml/2006/main" count="214" uniqueCount="150">
  <si>
    <t>Č. položky</t>
  </si>
  <si>
    <t>Popis</t>
  </si>
  <si>
    <t>Jednotková cena</t>
  </si>
  <si>
    <t>Cena</t>
  </si>
  <si>
    <t>Sazba daně</t>
  </si>
  <si>
    <t>DPH</t>
  </si>
  <si>
    <t>Měrná jednotka</t>
  </si>
  <si>
    <t>Množství</t>
  </si>
  <si>
    <t>Místo:</t>
  </si>
  <si>
    <t>Zadavatel:</t>
  </si>
  <si>
    <t xml:space="preserve">Projektant: </t>
  </si>
  <si>
    <t>Opěrná zeď II/353 Kamenec</t>
  </si>
  <si>
    <t>Kamenec u Poličky</t>
  </si>
  <si>
    <t>Datum:</t>
  </si>
  <si>
    <t>Ing. Pavel Starý</t>
  </si>
  <si>
    <t>Uchazeč:</t>
  </si>
  <si>
    <t>Soupis prací</t>
  </si>
  <si>
    <t>014111</t>
  </si>
  <si>
    <t>t</t>
  </si>
  <si>
    <t>014122</t>
  </si>
  <si>
    <t>133 30-1101.R00 </t>
  </si>
  <si>
    <t>m3</t>
  </si>
  <si>
    <t>133 30-1109.R00  </t>
  </si>
  <si>
    <t>132 30-1110.R00</t>
  </si>
  <si>
    <t>132 30-1119.R00</t>
  </si>
  <si>
    <t>981 01-0030.RAC</t>
  </si>
  <si>
    <t>R</t>
  </si>
  <si>
    <t>961 10-0015.RA0</t>
  </si>
  <si>
    <t>966 00-5311.R00 </t>
  </si>
  <si>
    <t>Rozebrání silničního svodidla</t>
  </si>
  <si>
    <t>m</t>
  </si>
  <si>
    <t>979 08-7212.R00</t>
  </si>
  <si>
    <t>979 01-2112.R00</t>
  </si>
  <si>
    <t>979 08-3114.R00</t>
  </si>
  <si>
    <t>460 60-0002.R00 </t>
  </si>
  <si>
    <t>km/m3</t>
  </si>
  <si>
    <t>979 09-3111.R00</t>
  </si>
  <si>
    <t>18010</t>
  </si>
  <si>
    <t>Všeobecné úpravy zastavěného území</t>
  </si>
  <si>
    <t>m2</t>
  </si>
  <si>
    <t>979 08-6112.R00</t>
  </si>
  <si>
    <t>979 08-4215.R00</t>
  </si>
  <si>
    <t>114 20-3202.R00</t>
  </si>
  <si>
    <t>114 20-3301.R00 </t>
  </si>
  <si>
    <t>311 31-0050.RA0 </t>
  </si>
  <si>
    <t>334 35-2111.R00</t>
  </si>
  <si>
    <t>334 35-2211.R00</t>
  </si>
  <si>
    <t>58591588R  </t>
  </si>
  <si>
    <t>979 01-2212.R00</t>
  </si>
  <si>
    <t>289 20-1213.R00</t>
  </si>
  <si>
    <t>970 04-1060.R00</t>
  </si>
  <si>
    <t>Vrtání jádrové do prostého betonu do D 60 mm  </t>
  </si>
  <si>
    <t>281 60-2111.R00</t>
  </si>
  <si>
    <t>h</t>
  </si>
  <si>
    <t>28348001R  </t>
  </si>
  <si>
    <t>Pakr injektážní plastový schlagpacker  </t>
  </si>
  <si>
    <t>ks</t>
  </si>
  <si>
    <t>31316686R</t>
  </si>
  <si>
    <t>Síť svařovaná Kari KY 86 6 x 2,4 m rohož  </t>
  </si>
  <si>
    <t>317 35-3111.R00  </t>
  </si>
  <si>
    <t>Bednění říms zdí a valů - zřízení </t>
  </si>
  <si>
    <t>317 35-3112.R00 </t>
  </si>
  <si>
    <t>Bednění říms zdí a valů - odbednění  </t>
  </si>
  <si>
    <t>970 04-1020.R00 </t>
  </si>
  <si>
    <t>13285310R  </t>
  </si>
  <si>
    <t>Tyč žebírková pro betonářskou výztuž B500B, d 16 mm  </t>
  </si>
  <si>
    <t>kg</t>
  </si>
  <si>
    <t xml:space="preserve">Vlepení výztuže do předvrtaných děr cement. maltou </t>
  </si>
  <si>
    <t>Dilatační spára polystyren tl. 10 mm</t>
  </si>
  <si>
    <t>Tmelení dilatační spáry silikon 10 x 15 mm</t>
  </si>
  <si>
    <t>mb</t>
  </si>
  <si>
    <t>Vybetonování odvodňovače – beton C30/37-XF4</t>
  </si>
  <si>
    <t>31686224R</t>
  </si>
  <si>
    <t>Lešení HAKI IV-90 šířka 1,0 m, plocha 100 m2  </t>
  </si>
  <si>
    <t>sada</t>
  </si>
  <si>
    <t>998 00-9101.R00 </t>
  </si>
  <si>
    <t>Přesun hmot lešení samostatně budovaného  </t>
  </si>
  <si>
    <t>Zhotovení nového silničního svodidla JSNH4/H1</t>
  </si>
  <si>
    <t>275 32-0020.RA</t>
  </si>
  <si>
    <t>Základová patka ŽB z betonu C 12/15, bednění </t>
  </si>
  <si>
    <t>988888881 R</t>
  </si>
  <si>
    <t>Dopravně inženýrská opatření - koordinační činnost</t>
  </si>
  <si>
    <t>kpl</t>
  </si>
  <si>
    <t>02910</t>
  </si>
  <si>
    <t>Ostatní požadavky - zeměměřičská měření</t>
  </si>
  <si>
    <t>02911</t>
  </si>
  <si>
    <t>Ostatní požadavky - geodetické zaměření</t>
  </si>
  <si>
    <t>02943</t>
  </si>
  <si>
    <t>Ostatní požadavky - vypracování RDS</t>
  </si>
  <si>
    <t>02944</t>
  </si>
  <si>
    <t>Ostatní požadavky - dokumentace skuteč. provedení v digit. formě</t>
  </si>
  <si>
    <t>02945</t>
  </si>
  <si>
    <t>Ostatní požadavky - geometrický plán</t>
  </si>
  <si>
    <t>02946</t>
  </si>
  <si>
    <t>Ostatní požadavky - fotodokumentace</t>
  </si>
  <si>
    <t>02991</t>
  </si>
  <si>
    <t>Ostatní požadavky - informační tabule</t>
  </si>
  <si>
    <t>Ostatní požadavky - ochrana životního prostředí</t>
  </si>
  <si>
    <t>Ostatní požadavky - povodňový plán</t>
  </si>
  <si>
    <t>03100</t>
  </si>
  <si>
    <t xml:space="preserve">Zařízení staveniště - zřízení, provoz, demontáž                                                                                                      </t>
  </si>
  <si>
    <t>03720</t>
  </si>
  <si>
    <t>Pomoc práce zajišť nebo zříz regulaci a ochranu dopravy</t>
  </si>
  <si>
    <t>916812</t>
  </si>
  <si>
    <t>odděl oplocení s podstavci drátěné - montáž s přesunem</t>
  </si>
  <si>
    <t>916813</t>
  </si>
  <si>
    <t>odděl oplocení s podstavci drátěné - demontáž</t>
  </si>
  <si>
    <t>916819</t>
  </si>
  <si>
    <t>odděl oplocení s podstavci drátěné - nájemné</t>
  </si>
  <si>
    <t>mden</t>
  </si>
  <si>
    <t>027121</t>
  </si>
  <si>
    <t>Provizorní přístupové cesty - zřízení vč.údržby po dobu realizace díla</t>
  </si>
  <si>
    <t>027123</t>
  </si>
  <si>
    <t>Provizorní přístupové cesty - zrušení</t>
  </si>
  <si>
    <t>Celkem bez DPH</t>
  </si>
  <si>
    <t>CELKEM s DPH</t>
  </si>
  <si>
    <r>
      <t xml:space="preserve">Demolice budov z betonu prostého postup.rozebráním                                 
</t>
    </r>
    <r>
      <rPr>
        <i/>
        <sz val="11"/>
        <color theme="1"/>
        <rFont val="Calibri"/>
        <family val="2"/>
        <charset val="238"/>
        <scheme val="minor"/>
      </rPr>
      <t xml:space="preserve">Demolice části opěrné stěny   (152,0 x 0,6 x 2 / 3 = 60,8)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</t>
    </r>
  </si>
  <si>
    <r>
      <t xml:space="preserve">Přípl.za lepivost,hloubení rýh 60 cm,hor.4,STROJNĚ </t>
    </r>
    <r>
      <rPr>
        <b/>
        <sz val="11"/>
        <color theme="1"/>
        <rFont val="Calibri"/>
        <family val="2"/>
        <charset val="238"/>
        <scheme val="minor"/>
      </rPr>
      <t xml:space="preserve">    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
</t>
    </r>
    <r>
      <rPr>
        <i/>
        <sz val="11"/>
        <color theme="1"/>
        <rFont val="Calibri"/>
        <family val="2"/>
        <charset val="238"/>
        <scheme val="minor"/>
      </rPr>
      <t>Zemní práce za korunou stěny (1,0 x 0,5 x 65,0 = 32,5)</t>
    </r>
  </si>
  <si>
    <r>
      <t xml:space="preserve">Hloubení rýh š.do 60 cm v hor.4 do 50 m3,STROJNĚ   </t>
    </r>
    <r>
      <rPr>
        <b/>
        <sz val="11"/>
        <color theme="1"/>
        <rFont val="Calibri"/>
        <family val="2"/>
        <charset val="238"/>
        <scheme val="minor"/>
      </rPr>
      <t xml:space="preserve">  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 xml:space="preserve">Zemní práce za korunou stěny (1,0 x 0,5 x 65,0 = 32,5)    </t>
    </r>
    <r>
      <rPr>
        <sz val="11"/>
        <color theme="1"/>
        <rFont val="Calibri"/>
        <family val="2"/>
        <charset val="238"/>
        <scheme val="minor"/>
      </rPr>
      <t xml:space="preserve">                       </t>
    </r>
  </si>
  <si>
    <r>
      <t xml:space="preserve">Hloubení šachet v hor.4 do 100 m3
</t>
    </r>
    <r>
      <rPr>
        <i/>
        <sz val="11"/>
        <color theme="1"/>
        <rFont val="Calibri"/>
        <family val="2"/>
        <charset val="238"/>
        <scheme val="minor"/>
      </rPr>
      <t xml:space="preserve">Zemní práce odvodňovač  (3 x 1,0  = 3,00)    </t>
    </r>
  </si>
  <si>
    <r>
      <rPr>
        <sz val="11"/>
        <color theme="1"/>
        <rFont val="Calibri"/>
        <family val="2"/>
        <charset val="238"/>
        <scheme val="minor"/>
      </rPr>
      <t xml:space="preserve">Poplatky za skládku TYP S-OO (Ostatní odpad)    </t>
    </r>
    <r>
      <rPr>
        <b/>
        <sz val="11"/>
        <color theme="1"/>
        <rFont val="Calibri"/>
        <family val="2"/>
        <charset val="238"/>
        <scheme val="minor"/>
      </rPr>
      <t xml:space="preserve">            </t>
    </r>
  </si>
  <si>
    <r>
      <t xml:space="preserve">Příplatek za lepivost - hloubení šachet v hor.4   
</t>
    </r>
    <r>
      <rPr>
        <i/>
        <sz val="11"/>
        <color theme="1"/>
        <rFont val="Calibri"/>
        <family val="2"/>
        <charset val="238"/>
        <scheme val="minor"/>
      </rPr>
      <t>Zemní práce odvodňovač  (3 x 1,0  = 3,00)</t>
    </r>
  </si>
  <si>
    <r>
      <t xml:space="preserve">Poplatky za skládku TYP S-IO (Inertní odpad)          
</t>
    </r>
    <r>
      <rPr>
        <i/>
        <sz val="11"/>
        <color theme="1"/>
        <rFont val="Calibri"/>
        <family val="2"/>
        <charset val="238"/>
        <scheme val="minor"/>
      </rPr>
      <t>Odstranění bet. Desek na koruně zdi  (35,5 x 1,9 + 4,5 x 2,3 = 77,90)
Demoilice části opěrné stěny - předpoklad 70% (60,8 x 0,7 x 2,3 = 97,89)
Odpad z oprav stáv. zdiva (50,67 x 0,05 x 2,3 = 5,83)
Odstranění patek zádrž. zař. (3 x 2,3 = 6,90)</t>
    </r>
  </si>
  <si>
    <r>
      <t xml:space="preserve">Bourání základů z betonu prostého
</t>
    </r>
    <r>
      <rPr>
        <i/>
        <sz val="11"/>
        <color theme="1"/>
        <rFont val="Calibri"/>
        <family val="2"/>
        <charset val="238"/>
        <scheme val="minor"/>
      </rPr>
      <t>Odstranění patek zádržného zařízení( (75/2) x 0,4 x 0,4 x 0,5 = 3)</t>
    </r>
  </si>
  <si>
    <r>
      <t xml:space="preserve">Odstranění betonových desek
</t>
    </r>
    <r>
      <rPr>
        <i/>
        <sz val="11"/>
        <color theme="1"/>
        <rFont val="Calibri"/>
        <family val="2"/>
        <charset val="238"/>
        <scheme val="minor"/>
      </rPr>
      <t>Zákrytové betonové desky na koruně zdi - šířka zákrytových desek = 0,7 m, tl. = 0,1 m</t>
    </r>
  </si>
  <si>
    <r>
      <t xml:space="preserve">Nakládání suti na dopravní prostředky
</t>
    </r>
    <r>
      <rPr>
        <i/>
        <sz val="11"/>
        <color theme="1"/>
        <rFont val="Calibri"/>
        <family val="2"/>
        <charset val="238"/>
        <scheme val="minor"/>
      </rPr>
      <t>Odstranění bet. Desek na koruně zdi  (35,5 x 1,9 + 4,5 x 2,3 = 77,90)
Demoilice části opěrné stěny - předpoklad 70% (60,8 x 0,7 x 2,3 = 97,89)
Odpad z oprav stáv. zdiva (50,67 x 0,05 x 2,3 = 5,83)
Odstranění patek zádrž. zař. (3 x 2,3 = 6,90)</t>
    </r>
  </si>
  <si>
    <r>
      <t xml:space="preserve">Svislá doprava suti na výšku do 3,5 m
</t>
    </r>
    <r>
      <rPr>
        <i/>
        <sz val="11"/>
        <color theme="1"/>
        <rFont val="Calibri"/>
        <family val="2"/>
        <charset val="238"/>
        <scheme val="minor"/>
      </rPr>
      <t>Doprava vybouraného materiálu (60,8 x 2,3 = 139,84)</t>
    </r>
  </si>
  <si>
    <r>
      <t xml:space="preserve">Svislá doprava suti a vybour. hmot na H do 4 m
Doprava materiálu:
</t>
    </r>
    <r>
      <rPr>
        <i/>
        <sz val="11"/>
        <color theme="1"/>
        <rFont val="Calibri"/>
        <family val="2"/>
        <charset val="238"/>
        <scheme val="minor"/>
      </rPr>
      <t>Lomový kámen (60,8 x 2,3 = 139,84)
Materiál pro ŽB konstrukci (20,27 x 2,7 = 54,73)
Materiál pro spárování (19,81)</t>
    </r>
  </si>
  <si>
    <r>
      <t xml:space="preserve">Vodorovné přemístění suti na skládku do 3000 m 
</t>
    </r>
    <r>
      <rPr>
        <i/>
        <sz val="11"/>
        <color theme="1"/>
        <rFont val="Calibri"/>
        <family val="2"/>
        <charset val="238"/>
        <scheme val="minor"/>
      </rPr>
      <t>Odstranění bet. Desek na koruně zdi  (35,5 x 1,9 + 4,5 x 2,3 = 77,90)
Demoilice části opěrné stěny - předpoklad 70% (60,8 x 0,7 x 2,3 = 97,89)
Odpad z oprav stáv. zdiva (50,67 x 0,05 x 2,3 = 5,83)
Odstranění patek zádrž. zař. (3 x 2,3 = 6,90)</t>
    </r>
  </si>
  <si>
    <r>
      <t xml:space="preserve">Příplatek za odvoz za každých dalších 1000 m
</t>
    </r>
    <r>
      <rPr>
        <i/>
        <sz val="11"/>
        <color theme="1"/>
        <rFont val="Calibri"/>
        <family val="2"/>
        <charset val="238"/>
        <scheme val="minor"/>
      </rPr>
      <t>Odstranění bet. Desek na koruně zdi  (35,5 x 1,9 + 4,5 x 2,3 = 77,90)
Demoilice části opěrné stěny - předpoklad 70% (60,8 x 0,7 x 2,3 = 97,89)
Odpad z oprav stáv. zdiva (50,67 x 0,05 x 2,3 = 5,83)
Odstranění patek zádrž. zař. (3 x 2,3 = 6,90)</t>
    </r>
    <r>
      <rPr>
        <sz val="11"/>
        <color theme="1"/>
        <rFont val="Calibri"/>
        <family val="2"/>
        <charset val="238"/>
        <scheme val="minor"/>
      </rPr>
      <t xml:space="preserve">
Vzdálenost 12 km</t>
    </r>
  </si>
  <si>
    <r>
      <t xml:space="preserve">Uložení suti na skládku bez zhutnění  
</t>
    </r>
    <r>
      <rPr>
        <i/>
        <sz val="11"/>
        <color theme="1"/>
        <rFont val="Calibri"/>
        <family val="2"/>
        <charset val="238"/>
        <scheme val="minor"/>
      </rPr>
      <t>Odstranění bet. Desek na koruně zdi  (35,5 x 1,9 + 4,5 x 2,3 = 77,90)
Demoilice části opěrné stěny - předpoklad 70% (60,8 x 0,7 x 2,3 = 97,89) 
Odpad z oprav stáv. zdiva (50,67 x 0,05 x 2,3 = 5,83)
Odstranění patek zádrž. zař. (3 x 2,3 = 6,90)</t>
    </r>
  </si>
  <si>
    <r>
      <t xml:space="preserve">Nakládání nebo překládání suti a vybouraných hmot    
</t>
    </r>
    <r>
      <rPr>
        <i/>
        <sz val="11"/>
        <color theme="1"/>
        <rFont val="Calibri"/>
        <family val="2"/>
        <charset val="238"/>
        <scheme val="minor"/>
      </rPr>
      <t xml:space="preserve">Manipulace s kamenem z původní opěrné stěny po třídění a očištění  předp. 30% - (60,8 x 0,3 x 2,3 = 41,95) </t>
    </r>
  </si>
  <si>
    <r>
      <t xml:space="preserve">Vodorovná doprava vybour. hmot po suchu do 3 km 
</t>
    </r>
    <r>
      <rPr>
        <i/>
        <sz val="11"/>
        <color theme="1"/>
        <rFont val="Calibri"/>
        <family val="2"/>
        <charset val="238"/>
        <scheme val="minor"/>
      </rPr>
      <t>Manipulace s kamenem z původní opěrné stěny po třídění a očištění  předp. 30% - (60,8 x 0,3 x 2,3 = 41,95)  </t>
    </r>
  </si>
  <si>
    <t xml:space="preserve">Očištění lomového kamene od malty                            
Materiál z opěrné stěny pro další využití v nové konstrukci - předp. 40% - (152,0 x 0,6 x 2 / 3 x 0,4 = 24,32)   </t>
  </si>
  <si>
    <r>
      <t xml:space="preserve">Třídění lomového kamene nebo betonových tvárnic           
</t>
    </r>
    <r>
      <rPr>
        <i/>
        <sz val="11"/>
        <color theme="1"/>
        <rFont val="Calibri"/>
        <family val="2"/>
        <charset val="238"/>
        <scheme val="minor"/>
      </rPr>
      <t xml:space="preserve">Třídění matriálu z demolice opěrné stěny (152,0 x 0,6 x 2 / 3 = 60,8)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</t>
    </r>
  </si>
  <si>
    <r>
      <t xml:space="preserve">Zdivo nadzákladové opěrných zdí a valů z lomového kamene štípaného nebo ručně vybíraného na maltu z nepravidelných kamenů objemu 1 kusu kamene přes 0,02 m3, šířka spáry přes 10 do 20 mm
</t>
    </r>
    <r>
      <rPr>
        <i/>
        <sz val="11"/>
        <color theme="1"/>
        <rFont val="Calibri"/>
        <family val="2"/>
        <charset val="238"/>
        <scheme val="minor"/>
      </rPr>
      <t xml:space="preserve">Výstavba stěny z lomového kamene s předpokladem využití 50% kamene z původní stěny (152,0 x 0,6 x 2 / 3 = 60,80) </t>
    </r>
  </si>
  <si>
    <r>
      <t xml:space="preserve">Zdivo nadzákladové opěrných zdí a valů z lomového kamene štípaného nebo ručně vybíraného na maltu Příplatek k cenám za lícování zdiva jednostranné
</t>
    </r>
    <r>
      <rPr>
        <i/>
        <sz val="11"/>
        <color theme="1"/>
        <rFont val="Calibri"/>
        <family val="2"/>
        <charset val="238"/>
        <scheme val="minor"/>
      </rPr>
      <t xml:space="preserve">(152,0 x 0,6 x 2 / 3 = 60,80) </t>
    </r>
  </si>
  <si>
    <r>
      <t xml:space="preserve">Zdivo nadzákladové opěrných zdí a valů z lomového kamene štípaného nebo ručně vybíraného na maltu Příplatek k cenám za vytvoření hrany rohu
</t>
    </r>
    <r>
      <rPr>
        <i/>
        <sz val="11"/>
        <color theme="1"/>
        <rFont val="Calibri"/>
        <family val="2"/>
        <charset val="238"/>
        <scheme val="minor"/>
      </rPr>
      <t>Obratová hrana na koruně stěny</t>
    </r>
  </si>
  <si>
    <r>
      <t xml:space="preserve">Zdi nadzákladové z betonu C 30/37, tl. 30 cm
</t>
    </r>
    <r>
      <rPr>
        <i/>
        <sz val="11"/>
        <color theme="1"/>
        <rFont val="Calibri"/>
        <family val="2"/>
        <charset val="238"/>
        <scheme val="minor"/>
      </rPr>
      <t>Konstrukce opěrné stěny z ŽB - předp. 20% - (152 x 2 / 3 x 0,2 = 20,27)</t>
    </r>
  </si>
  <si>
    <r>
      <t xml:space="preserve">Bednění stěn do 20 m, do tloušťky 45 cm, zřízení
</t>
    </r>
    <r>
      <rPr>
        <i/>
        <sz val="11"/>
        <color theme="1"/>
        <rFont val="Calibri"/>
        <family val="2"/>
        <charset val="238"/>
        <scheme val="minor"/>
      </rPr>
      <t>Bednění přilehlého úseku nové opěrné stěny (101,30)
Bednění pro opravy stávající opěrné stěny předp. 20 % (50,67 x 0,2 = 10,13)
Bednění odvodňovače (4,70)</t>
    </r>
  </si>
  <si>
    <r>
      <t xml:space="preserve">Bednění stěn do 20 m, do tloušťky 45 cm,odstranění
</t>
    </r>
    <r>
      <rPr>
        <i/>
        <sz val="11"/>
        <color theme="1"/>
        <rFont val="Calibri"/>
        <family val="2"/>
        <charset val="238"/>
        <scheme val="minor"/>
      </rPr>
      <t>Bednění přilehlého úseku nové opěrné stěny (101,30)
Bednění pro opravy stávající opěrné stěny předp. 20 % (50,67 x 0,2 = 10,13)
Bednění odvodňovače (4,70)</t>
    </r>
  </si>
  <si>
    <r>
      <t xml:space="preserve">Cemix Malta pro pokládku a spárování přír. kamene
</t>
    </r>
    <r>
      <rPr>
        <i/>
        <sz val="11"/>
        <color theme="1"/>
        <rFont val="Calibri"/>
        <family val="2"/>
        <charset val="238"/>
        <scheme val="minor"/>
      </rPr>
      <t>Speciální malta pro spárování přírodního kamene:
Výstavba nové opěrné stěny - předp 10% (60,8 x 0,1 x 2,3 = 13,98)
Vyspárování stávající stěny (50,67 x 0,05 x 2,3 = 5,83)</t>
    </r>
  </si>
  <si>
    <r>
      <t xml:space="preserve">Vyklínování uvol. kamenů, lomový kámen drobný
</t>
    </r>
    <r>
      <rPr>
        <i/>
        <sz val="11"/>
        <color theme="1"/>
        <rFont val="Calibri"/>
        <family val="2"/>
        <charset val="238"/>
        <scheme val="minor"/>
      </rPr>
      <t>Vyklínování opravované části opěrné stěny   (152,0 / 3 = 50,67)</t>
    </r>
  </si>
  <si>
    <r>
      <t xml:space="preserve">Injektáž mikropilot/kotev s 2obturátor,do 0,6 Mpa
</t>
    </r>
    <r>
      <rPr>
        <i/>
        <sz val="11"/>
        <color theme="1"/>
        <rFont val="Calibri"/>
        <family val="2"/>
        <charset val="238"/>
        <scheme val="minor"/>
      </rPr>
      <t>Předp. 3 vrty za hodinu - (294 / 3 = 98)</t>
    </r>
  </si>
  <si>
    <r>
      <t xml:space="preserve">Betonová deska na koruně zdi – beton C30/37-XF4
</t>
    </r>
    <r>
      <rPr>
        <i/>
        <sz val="11"/>
        <color theme="1"/>
        <rFont val="Calibri"/>
        <family val="2"/>
        <charset val="238"/>
        <scheme val="minor"/>
      </rPr>
      <t>Římsa opěrné stěny - rozměry: 0,6 m x 0,2 m x 63,4 m</t>
    </r>
  </si>
  <si>
    <r>
      <t xml:space="preserve">Vrtání jádrové do prostého betonu d 20 mm
</t>
    </r>
    <r>
      <rPr>
        <i/>
        <sz val="11"/>
        <color theme="1"/>
        <rFont val="Calibri"/>
        <family val="2"/>
        <charset val="238"/>
        <scheme val="minor"/>
      </rPr>
      <t> 127 ks x 0,3 m</t>
    </r>
  </si>
  <si>
    <r>
      <t xml:space="preserve">Plast. tr. DN 200
</t>
    </r>
    <r>
      <rPr>
        <i/>
        <sz val="11"/>
        <color theme="1"/>
        <rFont val="Calibri"/>
        <family val="2"/>
        <charset val="238"/>
        <scheme val="minor"/>
      </rPr>
      <t>Odvodnění tělesa za zdí</t>
    </r>
  </si>
  <si>
    <r>
      <t xml:space="preserve">Plast. Koleno DN 200/ 87˚
</t>
    </r>
    <r>
      <rPr>
        <i/>
        <sz val="11"/>
        <color theme="1"/>
        <rFont val="Calibri"/>
        <family val="2"/>
        <charset val="238"/>
        <scheme val="minor"/>
      </rPr>
      <t>Odvodnění tělesa za zdí</t>
    </r>
  </si>
  <si>
    <r>
      <t xml:space="preserve">Žlábek z asfaltového recyklátu
</t>
    </r>
    <r>
      <rPr>
        <i/>
        <sz val="11"/>
        <color theme="1"/>
        <rFont val="Calibri"/>
        <family val="2"/>
        <charset val="238"/>
        <scheme val="minor"/>
      </rPr>
      <t>Odvodnění tělesa za zdí</t>
    </r>
  </si>
  <si>
    <t>Správa  a údržba silnic Pardubického kraje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</si>
</sst>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-* #,##0.00\ &quot;Kč&quot;_-;\-* #,##0.00\ &quot;Kč&quot;_-;_-* &quot;-&quot;??\ &quot;Kč&quot;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scheme val="minor"/>
    </font>
    <font>
      <sz val="11"/>
      <color theme="4" tint="-0.499984740745262"/>
      <name val="Calibri Light"/>
      <family val="2"/>
      <scheme val="major"/>
    </font>
    <font>
      <sz val="11"/>
      <color theme="2" tint="-0.74999237037263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9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b/>
      <sz val="2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ck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theme="4" tint="0.39997558519241921"/>
      </bottom>
      <diagonal/>
    </border>
    <border>
      <left/>
      <right/>
      <top style="medium">
        <color indexed="64"/>
      </top>
      <bottom style="medium">
        <color theme="4" tint="0.39997558519241921"/>
      </bottom>
      <diagonal/>
    </border>
    <border>
      <left/>
      <right style="medium">
        <color indexed="64"/>
      </right>
      <top style="medium">
        <color indexed="64"/>
      </top>
      <bottom style="medium">
        <color theme="4" tint="0.3999755851924192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medium">
        <color indexed="64"/>
      </right>
      <top style="thin">
        <color theme="4"/>
      </top>
      <bottom style="thin">
        <color theme="4"/>
      </bottom>
      <diagonal/>
    </border>
    <border>
      <left style="medium">
        <color indexed="64"/>
      </left>
      <right style="thin">
        <color theme="4"/>
      </right>
      <top style="medium">
        <color indexed="64"/>
      </top>
      <bottom style="thin">
        <color theme="4"/>
      </bottom>
      <diagonal/>
    </border>
    <border>
      <left style="thin">
        <color theme="4"/>
      </left>
      <right style="medium">
        <color indexed="64"/>
      </right>
      <top style="medium">
        <color indexed="64"/>
      </top>
      <bottom style="thin">
        <color theme="4"/>
      </bottom>
      <diagonal/>
    </border>
    <border>
      <left style="medium">
        <color indexed="6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medium">
        <color indexed="64"/>
      </right>
      <top style="thin">
        <color theme="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3" applyNumberFormat="0" applyFill="0" applyAlignment="0" applyProtection="0"/>
    <xf numFmtId="0" fontId="1" fillId="3" borderId="0" applyNumberFormat="0" applyBorder="0" applyAlignment="0" applyProtection="0"/>
  </cellStyleXfs>
  <cellXfs count="60">
    <xf numFmtId="0" fontId="0" fillId="0" borderId="0" xfId="0"/>
    <xf numFmtId="0" fontId="2" fillId="0" borderId="0" xfId="1" applyAlignment="1">
      <alignment vertical="top"/>
    </xf>
    <xf numFmtId="0" fontId="2" fillId="0" borderId="0" xfId="1" applyAlignment="1">
      <alignment horizontal="left" vertical="center"/>
    </xf>
    <xf numFmtId="0" fontId="2" fillId="0" borderId="0" xfId="1" applyAlignment="1">
      <alignment horizontal="left" vertical="center" indent="2"/>
    </xf>
    <xf numFmtId="0" fontId="2" fillId="0" borderId="0" xfId="1" applyAlignment="1">
      <alignment vertical="center"/>
    </xf>
    <xf numFmtId="0" fontId="2" fillId="0" borderId="0" xfId="1" applyAlignment="1">
      <alignment vertical="top" wrapText="1"/>
    </xf>
    <xf numFmtId="0" fontId="7" fillId="0" borderId="0" xfId="0" applyFont="1" applyAlignment="1">
      <alignment vertical="top" wrapText="1"/>
    </xf>
    <xf numFmtId="0" fontId="1" fillId="3" borderId="0" xfId="6" applyAlignment="1">
      <alignment vertical="top"/>
    </xf>
    <xf numFmtId="0" fontId="7" fillId="0" borderId="0" xfId="0" applyFont="1"/>
    <xf numFmtId="0" fontId="8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7" fillId="0" borderId="0" xfId="0" applyFont="1" applyAlignment="1">
      <alignment wrapText="1"/>
    </xf>
    <xf numFmtId="14" fontId="9" fillId="0" borderId="0" xfId="0" applyNumberFormat="1" applyFont="1" applyAlignment="1">
      <alignment horizontal="left"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7" fillId="0" borderId="0" xfId="0" applyFont="1" applyAlignment="1">
      <alignment vertical="top"/>
    </xf>
    <xf numFmtId="0" fontId="12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indent="7"/>
    </xf>
    <xf numFmtId="0" fontId="1" fillId="4" borderId="0" xfId="6" applyFill="1" applyAlignment="1">
      <alignment vertical="top"/>
    </xf>
    <xf numFmtId="0" fontId="13" fillId="4" borderId="0" xfId="6" applyFont="1" applyFill="1" applyBorder="1" applyAlignment="1">
      <alignment wrapText="1"/>
    </xf>
    <xf numFmtId="14" fontId="9" fillId="0" borderId="0" xfId="0" applyNumberFormat="1" applyFont="1" applyAlignment="1" applyProtection="1">
      <alignment wrapText="1"/>
      <protection locked="0"/>
    </xf>
    <xf numFmtId="0" fontId="3" fillId="0" borderId="0" xfId="2" applyBorder="1" applyAlignment="1">
      <alignment horizontal="left" vertical="center"/>
    </xf>
    <xf numFmtId="0" fontId="4" fillId="0" borderId="5" xfId="3" applyBorder="1" applyAlignment="1">
      <alignment horizontal="left" vertical="center"/>
    </xf>
    <xf numFmtId="0" fontId="4" fillId="0" borderId="6" xfId="3" applyBorder="1" applyAlignment="1">
      <alignment horizontal="left" vertical="center"/>
    </xf>
    <xf numFmtId="0" fontId="4" fillId="0" borderId="7" xfId="3" applyBorder="1" applyAlignment="1">
      <alignment horizontal="left" vertical="center"/>
    </xf>
    <xf numFmtId="0" fontId="0" fillId="4" borderId="8" xfId="0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2" fontId="0" fillId="4" borderId="0" xfId="0" applyNumberFormat="1" applyFill="1" applyBorder="1" applyAlignment="1">
      <alignment horizontal="center" vertical="center"/>
    </xf>
    <xf numFmtId="44" fontId="0" fillId="4" borderId="0" xfId="0" applyNumberFormat="1" applyFill="1" applyBorder="1" applyAlignment="1">
      <alignment horizontal="center" vertical="center"/>
    </xf>
    <xf numFmtId="44" fontId="0" fillId="0" borderId="9" xfId="0" applyNumberFormat="1" applyBorder="1" applyAlignment="1">
      <alignment horizontal="right" vertical="center"/>
    </xf>
    <xf numFmtId="0" fontId="0" fillId="4" borderId="8" xfId="0" applyFill="1" applyBorder="1" applyAlignment="1">
      <alignment horizontal="left" vertical="top"/>
    </xf>
    <xf numFmtId="0" fontId="0" fillId="4" borderId="0" xfId="0" applyFill="1" applyBorder="1" applyAlignment="1">
      <alignment horizontal="left" vertical="center" wrapText="1"/>
    </xf>
    <xf numFmtId="2" fontId="0" fillId="4" borderId="0" xfId="0" applyNumberFormat="1" applyFill="1" applyBorder="1" applyAlignment="1">
      <alignment horizontal="center" vertical="top"/>
    </xf>
    <xf numFmtId="44" fontId="0" fillId="4" borderId="0" xfId="0" applyNumberFormat="1" applyFill="1" applyBorder="1" applyAlignment="1">
      <alignment horizontal="center" vertical="top"/>
    </xf>
    <xf numFmtId="44" fontId="0" fillId="0" borderId="9" xfId="0" applyNumberFormat="1" applyBorder="1" applyAlignment="1">
      <alignment horizontal="right" vertical="top"/>
    </xf>
    <xf numFmtId="0" fontId="0" fillId="4" borderId="8" xfId="0" applyNumberFormat="1" applyFill="1" applyBorder="1" applyAlignment="1">
      <alignment horizontal="left" vertical="top"/>
    </xf>
    <xf numFmtId="0" fontId="6" fillId="4" borderId="0" xfId="0" applyNumberFormat="1" applyFont="1" applyFill="1" applyBorder="1" applyAlignment="1">
      <alignment horizontal="left" vertical="center" wrapText="1"/>
    </xf>
    <xf numFmtId="0" fontId="0" fillId="4" borderId="0" xfId="0" applyNumberFormat="1" applyFill="1" applyBorder="1" applyAlignment="1">
      <alignment horizontal="left" vertical="center" wrapText="1"/>
    </xf>
    <xf numFmtId="0" fontId="0" fillId="4" borderId="10" xfId="0" applyNumberFormat="1" applyFill="1" applyBorder="1" applyAlignment="1">
      <alignment horizontal="left" vertical="top"/>
    </xf>
    <xf numFmtId="0" fontId="0" fillId="4" borderId="11" xfId="0" applyNumberFormat="1" applyFill="1" applyBorder="1" applyAlignment="1">
      <alignment horizontal="left" vertical="center" wrapText="1"/>
    </xf>
    <xf numFmtId="2" fontId="0" fillId="4" borderId="11" xfId="0" applyNumberFormat="1" applyFill="1" applyBorder="1" applyAlignment="1">
      <alignment horizontal="center" vertical="top"/>
    </xf>
    <xf numFmtId="44" fontId="0" fillId="4" borderId="11" xfId="0" applyNumberFormat="1" applyFill="1" applyBorder="1" applyAlignment="1">
      <alignment horizontal="center" vertical="center"/>
    </xf>
    <xf numFmtId="44" fontId="0" fillId="0" borderId="12" xfId="0" applyNumberFormat="1" applyBorder="1" applyAlignment="1">
      <alignment horizontal="right" vertical="center"/>
    </xf>
    <xf numFmtId="0" fontId="0" fillId="0" borderId="15" xfId="0" applyBorder="1" applyAlignment="1">
      <alignment horizontal="right" vertical="top" wrapText="1"/>
    </xf>
    <xf numFmtId="44" fontId="0" fillId="0" borderId="16" xfId="0" applyNumberFormat="1" applyBorder="1" applyAlignment="1">
      <alignment vertical="top" wrapText="1"/>
    </xf>
    <xf numFmtId="0" fontId="0" fillId="0" borderId="13" xfId="0" applyBorder="1" applyAlignment="1">
      <alignment horizontal="right" vertical="top" wrapText="1"/>
    </xf>
    <xf numFmtId="10" fontId="0" fillId="0" borderId="14" xfId="0" applyNumberFormat="1" applyBorder="1" applyAlignment="1">
      <alignment vertical="top" wrapText="1"/>
    </xf>
    <xf numFmtId="44" fontId="0" fillId="0" borderId="14" xfId="0" applyNumberFormat="1" applyBorder="1" applyAlignment="1">
      <alignment vertical="top" wrapText="1"/>
    </xf>
    <xf numFmtId="0" fontId="0" fillId="0" borderId="17" xfId="0" applyBorder="1" applyAlignment="1">
      <alignment horizontal="right" vertical="top" wrapText="1"/>
    </xf>
    <xf numFmtId="44" fontId="0" fillId="0" borderId="18" xfId="0" applyNumberFormat="1" applyBorder="1" applyAlignment="1">
      <alignment vertical="top" wrapText="1"/>
    </xf>
    <xf numFmtId="0" fontId="6" fillId="5" borderId="19" xfId="5" applyFill="1" applyBorder="1" applyAlignment="1">
      <alignment horizontal="right" vertical="center"/>
    </xf>
    <xf numFmtId="44" fontId="6" fillId="5" borderId="20" xfId="5" applyNumberFormat="1" applyFill="1" applyBorder="1" applyAlignment="1">
      <alignment horizontal="right" vertical="center"/>
    </xf>
    <xf numFmtId="0" fontId="13" fillId="3" borderId="4" xfId="6" applyFont="1" applyBorder="1" applyAlignment="1">
      <alignment wrapText="1"/>
    </xf>
    <xf numFmtId="0" fontId="13" fillId="3" borderId="0" xfId="6" applyFont="1" applyBorder="1" applyAlignment="1">
      <alignment wrapText="1"/>
    </xf>
    <xf numFmtId="0" fontId="8" fillId="0" borderId="0" xfId="0" applyFont="1" applyAlignment="1">
      <alignment horizontal="left"/>
    </xf>
    <xf numFmtId="0" fontId="5" fillId="2" borderId="0" xfId="4" applyFill="1" applyAlignment="1">
      <alignment horizontal="left" vertical="center" wrapText="1" indent="1"/>
    </xf>
    <xf numFmtId="0" fontId="5" fillId="2" borderId="0" xfId="4" applyFill="1" applyBorder="1" applyAlignment="1">
      <alignment horizontal="left" vertical="center" wrapText="1" indent="1"/>
    </xf>
    <xf numFmtId="0" fontId="9" fillId="0" borderId="0" xfId="0" applyFont="1" applyAlignment="1">
      <alignment wrapText="1"/>
    </xf>
  </cellXfs>
  <cellStyles count="7">
    <cellStyle name="60 % – Zvýraznění 1" xfId="6" builtinId="32"/>
    <cellStyle name="Celkem" xfId="5" builtinId="25"/>
    <cellStyle name="Nadpis 1" xfId="2" builtinId="16"/>
    <cellStyle name="Nadpis 3" xfId="3" builtinId="18"/>
    <cellStyle name="Název" xfId="1" builtinId="15"/>
    <cellStyle name="Normální" xfId="0" builtinId="0"/>
    <cellStyle name="Vysvětlující text" xfId="4" builtinId="53"/>
  </cellStyles>
  <dxfs count="31">
    <dxf>
      <numFmt numFmtId="34" formatCode="_-* #,##0.00\ &quot;Kč&quot;_-;\-* #,##0.00\ &quot;Kč&quot;_-;_-* &quot;-&quot;??\ &quot;Kč&quot;_-;_-@_-"/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numFmt numFmtId="34" formatCode="_-* #,##0.00\ &quot;Kč&quot;_-;\-* #,##0.00\ &quot;Kč&quot;_-;_-* &quot;-&quot;??\ &quot;Kč&quot;_-;_-@_-"/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numFmt numFmtId="34" formatCode="_-* #,##0.00\ &quot;Kč&quot;_-;\-* #,##0.00\ &quot;Kč&quot;_-;_-* &quot;-&quot;??\ &quot;Kč&quot;_-;_-@_-"/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numFmt numFmtId="2" formatCode="0.00"/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numFmt numFmtId="0" formatCode="General"/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numFmt numFmtId="0" formatCode="General"/>
      <fill>
        <patternFill patternType="solid">
          <fgColor indexed="64"/>
          <bgColor theme="0"/>
        </patternFill>
      </fill>
    </dxf>
    <dxf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 val="0"/>
        <i val="0"/>
        <color theme="1" tint="4.9989318521683403E-2"/>
      </font>
    </dxf>
    <dxf>
      <font>
        <b/>
        <color theme="4" tint="-0.249977111117893"/>
      </font>
    </dxf>
    <dxf>
      <font>
        <b/>
        <i val="0"/>
        <color theme="4" tint="-0.499984740745262"/>
      </font>
      <border>
        <left style="thin">
          <color theme="4"/>
        </left>
        <right style="thin">
          <color theme="4"/>
        </right>
        <top style="double">
          <color theme="4"/>
        </top>
        <bottom style="thin">
          <color theme="4"/>
        </bottom>
      </border>
    </dxf>
    <dxf>
      <font>
        <b val="0"/>
        <i val="0"/>
        <color theme="4" tint="-0.24994659260841701"/>
      </font>
      <border>
        <left style="thin">
          <color theme="4"/>
        </left>
        <right style="thin">
          <color theme="4"/>
        </right>
        <top style="thin">
          <color theme="4"/>
        </top>
        <vertical/>
        <horizontal/>
      </border>
    </dxf>
    <dxf>
      <font>
        <b val="0"/>
        <i val="0"/>
        <color theme="3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</dxfs>
  <tableStyles count="1" defaultTableStyle="TableStyleMedium2" defaultPivotStyle="PivotStyleLight16">
    <tableStyle name="Tabulka prodejních faktur" pivot="0" count="7" xr9:uid="{E3EE241E-A948-473A-930E-741B30B7D665}">
      <tableStyleElement type="wholeTable" dxfId="30"/>
      <tableStyleElement type="headerRow" dxfId="29"/>
      <tableStyleElement type="totalRow" dxfId="28"/>
      <tableStyleElement type="firstColumn" dxfId="27"/>
      <tableStyleElement type="lastColumn" dxfId="26"/>
      <tableStyleElement type="firstRowStripe" dxfId="25"/>
      <tableStyleElement type="firstColumnStripe" dxfId="2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ledov&#225;n&#237;%20prodejn&#237;ch%20faktur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ktura"/>
      <sheetName val="Zákazníci"/>
      <sheetName val="Faktury – hlavní"/>
      <sheetName val="Podrobnosti faktur"/>
      <sheetName val="O šabloně pro sledování faktur"/>
      <sheetName val="Sledování prodejních faktur1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68214DD-4AFE-40F3-9118-2C3F92ABB908}" name="FakturaProjektu" displayName="FakturaProjektu" ref="C12:H79" dataDxfId="12" totalsRowDxfId="11">
  <autoFilter ref="C12:H79" xr:uid="{F68214DD-4AFE-40F3-9118-2C3F92ABB908}"/>
  <tableColumns count="6">
    <tableColumn id="1" xr3:uid="{097D0F53-2401-47BA-A5F8-B8A1F2F39822}" name="Č. položky" totalsRowLabel="Celkem" dataDxfId="10" totalsRowDxfId="9">
      <calculatedColumnFormula array="1">IFERROR(INDEX([1]!PodrobnostiFaktur[#Data],SMALL(IF([1]!PodrobnostiFaktur[Faktura č.]=rngInvoice,ROW([1]!PodrobnostiFaktur[#Data])-ROW([1]!PodrobnostiFaktur[#Headers])), ROW(1:1)), MATCH($C$12, [1]!PodrobnostiFaktur[#Headers], 0)),"")</calculatedColumnFormula>
    </tableColumn>
    <tableColumn id="2" xr3:uid="{DCF11BBD-17F8-4D4D-9700-8D7109534098}" name="Popis" dataDxfId="8" totalsRowDxfId="7">
      <calculatedColumnFormula array="1">IFERROR(INDEX([1]!PodrobnostiFaktur[#Data],SMALL(IF([1]!PodrobnostiFaktur[Faktura č.]=rngInvoice,ROW([1]!PodrobnostiFaktur[#Data])-ROW([1]!PodrobnostiFaktur[#Headers])), ROW(1:1)), MATCH($D$12, [1]!PodrobnostiFaktur[#Headers], 0)),"")</calculatedColumnFormula>
    </tableColumn>
    <tableColumn id="7" xr3:uid="{A15FF833-4442-4B7B-B034-C3C5553A7B0E}" name="Množství" dataDxfId="6" totalsRowDxfId="5">
      <calculatedColumnFormula array="1">IFERROR(INDEX([1]!PodrobnostiFaktur[#Data],SMALL(IF([1]!PodrobnostiFaktur[Faktura č.]=rngInvoice,ROW([1]!PodrobnostiFaktur[#Data])-ROW([1]!PodrobnostiFaktur[#Headers])), ROW(1:1)), MATCH($E$12, [1]!PodrobnostiFaktur[#Headers], 0)),"")</calculatedColumnFormula>
    </tableColumn>
    <tableColumn id="8" xr3:uid="{433DDD6B-7C89-4A9A-83F7-E4A5AF567F99}" name="Měrná jednotka" dataDxfId="4" totalsRowDxfId="3">
      <calculatedColumnFormula array="1">IFERROR(INDEX([1]!PodrobnostiFaktur[#Data],SMALL(IF([1]!PodrobnostiFaktur[Faktura č.]=rngInvoice,ROW([1]!PodrobnostiFaktur[#Data])-ROW([1]!PodrobnostiFaktur[#Headers])), ROW(1:1)), MATCH($F$12, [1]!PodrobnostiFaktur[#Headers], 0)),"")</calculatedColumnFormula>
    </tableColumn>
    <tableColumn id="10" xr3:uid="{570557BE-05B5-403C-AAA6-7DC8F3D10A87}" name="Jednotková cena" dataDxfId="2" totalsRowDxfId="1">
      <calculatedColumnFormula array="1">IFERROR(INDEX([1]!PodrobnostiFaktur[#Data],SMALL(IF([1]!PodrobnostiFaktur[Faktura č.]=rngInvoice,ROW([1]!PodrobnostiFaktur[#Data])-ROW([1]!PodrobnostiFaktur[#Headers])), ROW(1:1)), MATCH($G$12, [1]!PodrobnostiFaktur[#Headers], 0)),"")</calculatedColumnFormula>
    </tableColumn>
    <tableColumn id="11" xr3:uid="{6A6AB16D-15BA-4FA9-9781-01C270655D37}" name="Cena" totalsRowFunction="count" dataDxfId="0">
      <calculatedColumnFormula>IFERROR((E13*F13)-G13,"")</calculatedColumnFormula>
    </tableColumn>
  </tableColumns>
  <tableStyleInfo name="Tabulka prodejních faktur" showFirstColumn="0" showLastColumn="1" showRowStripes="1" showColumnStripes="0"/>
  <extLst>
    <ext xmlns:x14="http://schemas.microsoft.com/office/spreadsheetml/2009/9/main" uri="{504A1905-F514-4f6f-8877-14C23A59335A}">
      <x14:table altTextSummary="Seznam faktur s číslem položky, popisem, množstvím, jednotkovou cenou, slevou a cenou."/>
    </ext>
  </extLst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46EFF-169C-4AFC-9906-9524B3F1DACF}">
  <sheetPr>
    <pageSetUpPr fitToPage="1"/>
  </sheetPr>
  <dimension ref="B1:H84"/>
  <sheetViews>
    <sheetView tabSelected="1" zoomScale="115" zoomScaleNormal="115" workbookViewId="0">
      <selection activeCell="H5" sqref="H5"/>
    </sheetView>
  </sheetViews>
  <sheetFormatPr defaultColWidth="9" defaultRowHeight="12.75" x14ac:dyDescent="0.25"/>
  <cols>
    <col min="1" max="1" width="2.85546875" style="6" customWidth="1"/>
    <col min="2" max="2" width="2.85546875" style="15" customWidth="1"/>
    <col min="3" max="3" width="15.7109375" style="6" customWidth="1"/>
    <col min="4" max="4" width="71.5703125" style="6" customWidth="1"/>
    <col min="5" max="7" width="15.7109375" style="6" customWidth="1"/>
    <col min="8" max="8" width="22.7109375" style="6" customWidth="1"/>
    <col min="9" max="16384" width="9" style="6"/>
  </cols>
  <sheetData>
    <row r="1" spans="2:8" ht="24" thickBot="1" x14ac:dyDescent="0.3">
      <c r="B1" s="1"/>
      <c r="C1" s="2"/>
      <c r="D1" s="3"/>
      <c r="E1" s="3"/>
      <c r="F1" s="3"/>
      <c r="G1" s="4"/>
      <c r="H1" s="5"/>
    </row>
    <row r="2" spans="2:8" ht="15.75" thickTop="1" x14ac:dyDescent="0.25">
      <c r="B2" s="7"/>
      <c r="C2" s="54" t="s">
        <v>11</v>
      </c>
      <c r="D2" s="54"/>
      <c r="E2" s="54"/>
      <c r="F2" s="54"/>
      <c r="G2" s="54"/>
      <c r="H2" s="54"/>
    </row>
    <row r="3" spans="2:8" ht="15" x14ac:dyDescent="0.25">
      <c r="B3" s="7"/>
      <c r="C3" s="55"/>
      <c r="D3" s="55"/>
      <c r="E3" s="55"/>
      <c r="F3" s="55"/>
      <c r="G3" s="55"/>
      <c r="H3" s="55"/>
    </row>
    <row r="4" spans="2:8" ht="26.25" x14ac:dyDescent="0.4">
      <c r="B4" s="20"/>
      <c r="C4" s="21"/>
      <c r="D4" s="21"/>
      <c r="E4" s="21"/>
      <c r="F4" s="21"/>
      <c r="G4" s="21"/>
      <c r="H4" s="21"/>
    </row>
    <row r="5" spans="2:8" s="11" customFormat="1" ht="15" x14ac:dyDescent="0.25">
      <c r="B5" s="8"/>
      <c r="C5" s="9" t="s">
        <v>8</v>
      </c>
      <c r="D5" s="10" t="s">
        <v>12</v>
      </c>
      <c r="E5" s="56"/>
      <c r="F5" s="56"/>
      <c r="G5" s="9" t="s">
        <v>13</v>
      </c>
      <c r="H5" s="22"/>
    </row>
    <row r="6" spans="2:8" s="11" customFormat="1" ht="30" customHeight="1" x14ac:dyDescent="0.25">
      <c r="B6" s="8"/>
      <c r="C6" s="9" t="s">
        <v>9</v>
      </c>
      <c r="D6" s="59" t="s">
        <v>149</v>
      </c>
      <c r="E6" s="59"/>
      <c r="F6" s="59"/>
      <c r="G6" s="9"/>
      <c r="H6" s="12" t="str">
        <f>IFERROR(IF(VLOOKUP(rngInvoice,[1]!FakturyHlavní[#Data],3,FALSE)="","",VLOOKUP(rngInvoice,[1]!FakturyHlavní[#Data],3,FALSE)),"")</f>
        <v/>
      </c>
    </row>
    <row r="7" spans="2:8" s="11" customFormat="1" ht="30" customHeight="1" x14ac:dyDescent="0.25">
      <c r="B7" s="8"/>
      <c r="C7" s="9" t="s">
        <v>10</v>
      </c>
      <c r="D7" s="59" t="s">
        <v>14</v>
      </c>
      <c r="E7" s="59"/>
      <c r="F7" s="59"/>
      <c r="G7" s="9"/>
      <c r="H7" s="12"/>
    </row>
    <row r="8" spans="2:8" s="11" customFormat="1" ht="30" customHeight="1" x14ac:dyDescent="0.25">
      <c r="B8" s="8"/>
      <c r="C8" s="9" t="s">
        <v>15</v>
      </c>
      <c r="D8" s="10"/>
      <c r="E8" s="10"/>
      <c r="F8" s="10"/>
      <c r="G8" s="9"/>
      <c r="H8" s="12"/>
    </row>
    <row r="9" spans="2:8" s="11" customFormat="1" ht="30" customHeight="1" x14ac:dyDescent="0.25">
      <c r="B9" s="8"/>
      <c r="C9" s="9"/>
      <c r="D9" s="10"/>
      <c r="E9" s="10"/>
      <c r="F9" s="10"/>
      <c r="G9" s="9"/>
      <c r="H9" s="12"/>
    </row>
    <row r="10" spans="2:8" s="11" customFormat="1" ht="15" x14ac:dyDescent="0.25">
      <c r="B10" s="8"/>
      <c r="C10" s="13"/>
      <c r="D10" s="10"/>
      <c r="E10" s="56"/>
      <c r="F10" s="56"/>
      <c r="G10" s="10"/>
      <c r="H10" s="14"/>
    </row>
    <row r="11" spans="2:8" ht="20.25" thickBot="1" x14ac:dyDescent="0.3">
      <c r="C11" s="23" t="s">
        <v>16</v>
      </c>
      <c r="D11" s="16"/>
      <c r="E11" s="16"/>
      <c r="F11" s="16"/>
      <c r="G11" s="16"/>
      <c r="H11" s="16"/>
    </row>
    <row r="12" spans="2:8" s="17" customFormat="1" ht="15.75" thickBot="1" x14ac:dyDescent="0.3">
      <c r="C12" s="24" t="s">
        <v>0</v>
      </c>
      <c r="D12" s="25" t="s">
        <v>1</v>
      </c>
      <c r="E12" s="25" t="s">
        <v>7</v>
      </c>
      <c r="F12" s="25" t="s">
        <v>6</v>
      </c>
      <c r="G12" s="25" t="s">
        <v>2</v>
      </c>
      <c r="H12" s="26" t="s">
        <v>3</v>
      </c>
    </row>
    <row r="13" spans="2:8" s="17" customFormat="1" ht="15" x14ac:dyDescent="0.25">
      <c r="C13" s="27"/>
      <c r="D13" s="28"/>
      <c r="E13" s="29"/>
      <c r="F13" s="30"/>
      <c r="G13" s="30"/>
      <c r="H13" s="31"/>
    </row>
    <row r="14" spans="2:8" s="17" customFormat="1" ht="75" x14ac:dyDescent="0.25">
      <c r="C14" s="32" t="s">
        <v>17</v>
      </c>
      <c r="D14" s="33" t="s">
        <v>122</v>
      </c>
      <c r="E14" s="34">
        <v>188.52</v>
      </c>
      <c r="F14" s="35" t="s">
        <v>18</v>
      </c>
      <c r="G14" s="35"/>
      <c r="H14" s="36">
        <f>FakturaProjektu[[#This Row],[Jednotková cena]]*FakturaProjektu[[#This Row],[Množství]]</f>
        <v>0</v>
      </c>
    </row>
    <row r="15" spans="2:8" s="17" customFormat="1" ht="15" x14ac:dyDescent="0.25">
      <c r="C15" s="37" t="s">
        <v>19</v>
      </c>
      <c r="D15" s="38" t="s">
        <v>120</v>
      </c>
      <c r="E15" s="34">
        <v>0.3</v>
      </c>
      <c r="F15" s="35" t="s">
        <v>18</v>
      </c>
      <c r="G15" s="35"/>
      <c r="H15" s="36">
        <f>FakturaProjektu[[#This Row],[Jednotková cena]]*FakturaProjektu[[#This Row],[Množství]]</f>
        <v>0</v>
      </c>
    </row>
    <row r="16" spans="2:8" s="17" customFormat="1" ht="30" x14ac:dyDescent="0.25">
      <c r="C16" s="37" t="s">
        <v>20</v>
      </c>
      <c r="D16" s="39" t="s">
        <v>119</v>
      </c>
      <c r="E16" s="34">
        <v>3</v>
      </c>
      <c r="F16" s="35" t="s">
        <v>21</v>
      </c>
      <c r="G16" s="35"/>
      <c r="H16" s="36">
        <f>FakturaProjektu[[#This Row],[Jednotková cena]]*FakturaProjektu[[#This Row],[Množství]]</f>
        <v>0</v>
      </c>
    </row>
    <row r="17" spans="3:8" s="17" customFormat="1" ht="30" x14ac:dyDescent="0.25">
      <c r="C17" s="32" t="s">
        <v>22</v>
      </c>
      <c r="D17" s="33" t="s">
        <v>121</v>
      </c>
      <c r="E17" s="34">
        <v>3</v>
      </c>
      <c r="F17" s="35" t="s">
        <v>21</v>
      </c>
      <c r="G17" s="35"/>
      <c r="H17" s="36">
        <f>FakturaProjektu[[#This Row],[Jednotková cena]]*FakturaProjektu[[#This Row],[Množství]]</f>
        <v>0</v>
      </c>
    </row>
    <row r="18" spans="3:8" s="17" customFormat="1" ht="30" x14ac:dyDescent="0.25">
      <c r="C18" s="32" t="s">
        <v>23</v>
      </c>
      <c r="D18" s="33" t="s">
        <v>118</v>
      </c>
      <c r="E18" s="34">
        <v>32.5</v>
      </c>
      <c r="F18" s="35" t="s">
        <v>21</v>
      </c>
      <c r="G18" s="35"/>
      <c r="H18" s="36">
        <f>FakturaProjektu[[#This Row],[Jednotková cena]]*FakturaProjektu[[#This Row],[Množství]]</f>
        <v>0</v>
      </c>
    </row>
    <row r="19" spans="3:8" s="17" customFormat="1" ht="30" x14ac:dyDescent="0.25">
      <c r="C19" s="32" t="s">
        <v>24</v>
      </c>
      <c r="D19" s="33" t="s">
        <v>117</v>
      </c>
      <c r="E19" s="34">
        <v>32.5</v>
      </c>
      <c r="F19" s="35" t="s">
        <v>21</v>
      </c>
      <c r="G19" s="35"/>
      <c r="H19" s="36">
        <f>FakturaProjektu[[#This Row],[Jednotková cena]]*FakturaProjektu[[#This Row],[Množství]]</f>
        <v>0</v>
      </c>
    </row>
    <row r="20" spans="3:8" s="17" customFormat="1" ht="30" x14ac:dyDescent="0.25">
      <c r="C20" s="32" t="s">
        <v>25</v>
      </c>
      <c r="D20" s="33" t="s">
        <v>116</v>
      </c>
      <c r="E20" s="34">
        <v>60.8</v>
      </c>
      <c r="F20" s="35" t="s">
        <v>21</v>
      </c>
      <c r="G20" s="35"/>
      <c r="H20" s="36">
        <f>FakturaProjektu[[#This Row],[Jednotková cena]]*FakturaProjektu[[#This Row],[Množství]]</f>
        <v>0</v>
      </c>
    </row>
    <row r="21" spans="3:8" s="17" customFormat="1" ht="30" x14ac:dyDescent="0.25">
      <c r="C21" s="32" t="s">
        <v>27</v>
      </c>
      <c r="D21" s="33" t="s">
        <v>123</v>
      </c>
      <c r="E21" s="34">
        <v>3</v>
      </c>
      <c r="F21" s="35" t="s">
        <v>21</v>
      </c>
      <c r="G21" s="35"/>
      <c r="H21" s="36">
        <f>FakturaProjektu[[#This Row],[Jednotková cena]]*FakturaProjektu[[#This Row],[Množství]]</f>
        <v>0</v>
      </c>
    </row>
    <row r="22" spans="3:8" s="17" customFormat="1" ht="15" x14ac:dyDescent="0.25">
      <c r="C22" s="32" t="s">
        <v>28</v>
      </c>
      <c r="D22" s="33" t="s">
        <v>29</v>
      </c>
      <c r="E22" s="34">
        <v>75</v>
      </c>
      <c r="F22" s="35" t="s">
        <v>30</v>
      </c>
      <c r="G22" s="35"/>
      <c r="H22" s="36">
        <f>FakturaProjektu[[#This Row],[Jednotková cena]]*FakturaProjektu[[#This Row],[Množství]]</f>
        <v>0</v>
      </c>
    </row>
    <row r="23" spans="3:8" s="17" customFormat="1" ht="45" x14ac:dyDescent="0.25">
      <c r="C23" s="32" t="s">
        <v>26</v>
      </c>
      <c r="D23" s="33" t="s">
        <v>124</v>
      </c>
      <c r="E23" s="34">
        <v>63.4</v>
      </c>
      <c r="F23" s="35" t="s">
        <v>30</v>
      </c>
      <c r="G23" s="35"/>
      <c r="H23" s="36">
        <f>FakturaProjektu[[#This Row],[Jednotková cena]]*FakturaProjektu[[#This Row],[Množství]]</f>
        <v>0</v>
      </c>
    </row>
    <row r="24" spans="3:8" s="17" customFormat="1" ht="75" x14ac:dyDescent="0.25">
      <c r="C24" s="32" t="s">
        <v>31</v>
      </c>
      <c r="D24" s="33" t="s">
        <v>125</v>
      </c>
      <c r="E24" s="34">
        <v>188.52</v>
      </c>
      <c r="F24" s="35" t="s">
        <v>18</v>
      </c>
      <c r="G24" s="35"/>
      <c r="H24" s="36">
        <f>FakturaProjektu[[#This Row],[Jednotková cena]]*FakturaProjektu[[#This Row],[Množství]]</f>
        <v>0</v>
      </c>
    </row>
    <row r="25" spans="3:8" s="17" customFormat="1" ht="30" x14ac:dyDescent="0.25">
      <c r="C25" s="32" t="s">
        <v>32</v>
      </c>
      <c r="D25" s="33" t="s">
        <v>126</v>
      </c>
      <c r="E25" s="34">
        <v>139.84</v>
      </c>
      <c r="F25" s="35" t="s">
        <v>18</v>
      </c>
      <c r="G25" s="35"/>
      <c r="H25" s="36">
        <f>FakturaProjektu[[#This Row],[Jednotková cena]]*FakturaProjektu[[#This Row],[Množství]]</f>
        <v>0</v>
      </c>
    </row>
    <row r="26" spans="3:8" s="17" customFormat="1" ht="75" x14ac:dyDescent="0.25">
      <c r="C26" s="37" t="s">
        <v>48</v>
      </c>
      <c r="D26" s="39" t="s">
        <v>127</v>
      </c>
      <c r="E26" s="34">
        <v>214.38</v>
      </c>
      <c r="F26" s="35" t="s">
        <v>18</v>
      </c>
      <c r="G26" s="35"/>
      <c r="H26" s="36">
        <f>FakturaProjektu[[#This Row],[Jednotková cena]]*FakturaProjektu[[#This Row],[Množství]]</f>
        <v>0</v>
      </c>
    </row>
    <row r="27" spans="3:8" s="17" customFormat="1" ht="75" x14ac:dyDescent="0.25">
      <c r="C27" s="32" t="s">
        <v>33</v>
      </c>
      <c r="D27" s="33" t="s">
        <v>128</v>
      </c>
      <c r="E27" s="34">
        <v>188.52</v>
      </c>
      <c r="F27" s="35" t="s">
        <v>18</v>
      </c>
      <c r="G27" s="35"/>
      <c r="H27" s="36">
        <f>FakturaProjektu[[#This Row],[Jednotková cena]]*FakturaProjektu[[#This Row],[Množství]]</f>
        <v>0</v>
      </c>
    </row>
    <row r="28" spans="3:8" s="17" customFormat="1" ht="90" x14ac:dyDescent="0.25">
      <c r="C28" s="32" t="s">
        <v>34</v>
      </c>
      <c r="D28" s="33" t="s">
        <v>129</v>
      </c>
      <c r="E28" s="34">
        <v>1057.08</v>
      </c>
      <c r="F28" s="35" t="s">
        <v>35</v>
      </c>
      <c r="G28" s="35"/>
      <c r="H28" s="36">
        <f>FakturaProjektu[[#This Row],[Jednotková cena]]*FakturaProjektu[[#This Row],[Množství]]</f>
        <v>0</v>
      </c>
    </row>
    <row r="29" spans="3:8" s="17" customFormat="1" ht="75" x14ac:dyDescent="0.25">
      <c r="C29" s="32" t="s">
        <v>36</v>
      </c>
      <c r="D29" s="33" t="s">
        <v>130</v>
      </c>
      <c r="E29" s="34">
        <v>188.52</v>
      </c>
      <c r="F29" s="35" t="s">
        <v>18</v>
      </c>
      <c r="G29" s="35"/>
      <c r="H29" s="36">
        <f>FakturaProjektu[[#This Row],[Jednotková cena]]*FakturaProjektu[[#This Row],[Množství]]</f>
        <v>0</v>
      </c>
    </row>
    <row r="30" spans="3:8" s="17" customFormat="1" ht="15" x14ac:dyDescent="0.25">
      <c r="C30" s="32" t="s">
        <v>37</v>
      </c>
      <c r="D30" s="33" t="s">
        <v>38</v>
      </c>
      <c r="E30" s="34">
        <v>63.4</v>
      </c>
      <c r="F30" s="35" t="s">
        <v>39</v>
      </c>
      <c r="G30" s="35"/>
      <c r="H30" s="36">
        <f>FakturaProjektu[[#This Row],[Jednotková cena]]*FakturaProjektu[[#This Row],[Množství]]</f>
        <v>0</v>
      </c>
    </row>
    <row r="31" spans="3:8" s="17" customFormat="1" ht="45" x14ac:dyDescent="0.25">
      <c r="C31" s="32" t="s">
        <v>40</v>
      </c>
      <c r="D31" s="33" t="s">
        <v>131</v>
      </c>
      <c r="E31" s="34">
        <v>41.95</v>
      </c>
      <c r="F31" s="35" t="s">
        <v>18</v>
      </c>
      <c r="G31" s="35"/>
      <c r="H31" s="36">
        <f>FakturaProjektu[[#This Row],[Jednotková cena]]*FakturaProjektu[[#This Row],[Množství]]</f>
        <v>0</v>
      </c>
    </row>
    <row r="32" spans="3:8" s="17" customFormat="1" ht="45" x14ac:dyDescent="0.25">
      <c r="C32" s="32" t="s">
        <v>41</v>
      </c>
      <c r="D32" s="33" t="s">
        <v>132</v>
      </c>
      <c r="E32" s="34">
        <v>41.95</v>
      </c>
      <c r="F32" s="35" t="s">
        <v>18</v>
      </c>
      <c r="G32" s="35"/>
      <c r="H32" s="36">
        <f>FakturaProjektu[[#This Row],[Jednotková cena]]*FakturaProjektu[[#This Row],[Množství]]</f>
        <v>0</v>
      </c>
    </row>
    <row r="33" spans="3:8" s="17" customFormat="1" ht="45" x14ac:dyDescent="0.25">
      <c r="C33" s="32" t="s">
        <v>42</v>
      </c>
      <c r="D33" s="33" t="s">
        <v>133</v>
      </c>
      <c r="E33" s="34">
        <v>24.32</v>
      </c>
      <c r="F33" s="35" t="s">
        <v>21</v>
      </c>
      <c r="G33" s="35"/>
      <c r="H33" s="36">
        <f>FakturaProjektu[[#This Row],[Jednotková cena]]*FakturaProjektu[[#This Row],[Množství]]</f>
        <v>0</v>
      </c>
    </row>
    <row r="34" spans="3:8" s="17" customFormat="1" ht="30" x14ac:dyDescent="0.25">
      <c r="C34" s="32" t="s">
        <v>43</v>
      </c>
      <c r="D34" s="33" t="s">
        <v>134</v>
      </c>
      <c r="E34" s="34">
        <v>60.8</v>
      </c>
      <c r="F34" s="35" t="s">
        <v>21</v>
      </c>
      <c r="G34" s="35"/>
      <c r="H34" s="36">
        <f>FakturaProjektu[[#This Row],[Jednotková cena]]*FakturaProjektu[[#This Row],[Množství]]</f>
        <v>0</v>
      </c>
    </row>
    <row r="35" spans="3:8" s="17" customFormat="1" ht="75" x14ac:dyDescent="0.25">
      <c r="C35" s="32">
        <v>327211123</v>
      </c>
      <c r="D35" s="33" t="s">
        <v>135</v>
      </c>
      <c r="E35" s="34">
        <v>60.8</v>
      </c>
      <c r="F35" s="35" t="s">
        <v>21</v>
      </c>
      <c r="G35" s="35"/>
      <c r="H35" s="36">
        <f>FakturaProjektu[[#This Row],[Jednotková cena]]*FakturaProjektu[[#This Row],[Množství]]</f>
        <v>0</v>
      </c>
    </row>
    <row r="36" spans="3:8" s="17" customFormat="1" ht="45" x14ac:dyDescent="0.25">
      <c r="C36" s="32">
        <v>327211911</v>
      </c>
      <c r="D36" s="33" t="s">
        <v>136</v>
      </c>
      <c r="E36" s="34">
        <v>60.8</v>
      </c>
      <c r="F36" s="35" t="s">
        <v>21</v>
      </c>
      <c r="G36" s="35"/>
      <c r="H36" s="36">
        <f>FakturaProjektu[[#This Row],[Jednotková cena]]*FakturaProjektu[[#This Row],[Množství]]</f>
        <v>0</v>
      </c>
    </row>
    <row r="37" spans="3:8" s="17" customFormat="1" ht="45" x14ac:dyDescent="0.25">
      <c r="C37" s="32">
        <v>327211921</v>
      </c>
      <c r="D37" s="33" t="s">
        <v>137</v>
      </c>
      <c r="E37" s="34">
        <v>63.4</v>
      </c>
      <c r="F37" s="35" t="s">
        <v>30</v>
      </c>
      <c r="G37" s="35"/>
      <c r="H37" s="36">
        <f>FakturaProjektu[[#This Row],[Jednotková cena]]*FakturaProjektu[[#This Row],[Množství]]</f>
        <v>0</v>
      </c>
    </row>
    <row r="38" spans="3:8" s="17" customFormat="1" ht="30" x14ac:dyDescent="0.25">
      <c r="C38" s="32" t="s">
        <v>44</v>
      </c>
      <c r="D38" s="33" t="s">
        <v>138</v>
      </c>
      <c r="E38" s="34">
        <v>20.27</v>
      </c>
      <c r="F38" s="35" t="s">
        <v>39</v>
      </c>
      <c r="G38" s="35"/>
      <c r="H38" s="36">
        <f>FakturaProjektu[[#This Row],[Jednotková cena]]*FakturaProjektu[[#This Row],[Množství]]</f>
        <v>0</v>
      </c>
    </row>
    <row r="39" spans="3:8" s="17" customFormat="1" ht="60" x14ac:dyDescent="0.25">
      <c r="C39" s="32" t="s">
        <v>45</v>
      </c>
      <c r="D39" s="33" t="s">
        <v>139</v>
      </c>
      <c r="E39" s="34">
        <v>116.13</v>
      </c>
      <c r="F39" s="35" t="s">
        <v>39</v>
      </c>
      <c r="G39" s="35"/>
      <c r="H39" s="36">
        <f>FakturaProjektu[[#This Row],[Jednotková cena]]*FakturaProjektu[[#This Row],[Množství]]</f>
        <v>0</v>
      </c>
    </row>
    <row r="40" spans="3:8" s="17" customFormat="1" ht="60" x14ac:dyDescent="0.25">
      <c r="C40" s="32" t="s">
        <v>46</v>
      </c>
      <c r="D40" s="33" t="s">
        <v>140</v>
      </c>
      <c r="E40" s="34">
        <v>116.13</v>
      </c>
      <c r="F40" s="35" t="s">
        <v>39</v>
      </c>
      <c r="G40" s="35"/>
      <c r="H40" s="36">
        <f>FakturaProjektu[[#This Row],[Jednotková cena]]*FakturaProjektu[[#This Row],[Množství]]</f>
        <v>0</v>
      </c>
    </row>
    <row r="41" spans="3:8" s="17" customFormat="1" ht="60" x14ac:dyDescent="0.25">
      <c r="C41" s="32" t="s">
        <v>47</v>
      </c>
      <c r="D41" s="33" t="s">
        <v>141</v>
      </c>
      <c r="E41" s="34">
        <v>19.809999999999999</v>
      </c>
      <c r="F41" s="35" t="s">
        <v>18</v>
      </c>
      <c r="G41" s="35"/>
      <c r="H41" s="36">
        <f>FakturaProjektu[[#This Row],[Jednotková cena]]*FakturaProjektu[[#This Row],[Množství]]</f>
        <v>0</v>
      </c>
    </row>
    <row r="42" spans="3:8" s="17" customFormat="1" ht="30" x14ac:dyDescent="0.25">
      <c r="C42" s="32" t="s">
        <v>49</v>
      </c>
      <c r="D42" s="33" t="s">
        <v>142</v>
      </c>
      <c r="E42" s="34">
        <v>50.67</v>
      </c>
      <c r="F42" s="35" t="s">
        <v>39</v>
      </c>
      <c r="G42" s="35"/>
      <c r="H42" s="36">
        <f>FakturaProjektu[[#This Row],[Jednotková cena]]*FakturaProjektu[[#This Row],[Množství]]</f>
        <v>0</v>
      </c>
    </row>
    <row r="43" spans="3:8" s="17" customFormat="1" ht="15" x14ac:dyDescent="0.25">
      <c r="C43" s="32" t="s">
        <v>50</v>
      </c>
      <c r="D43" s="33" t="s">
        <v>51</v>
      </c>
      <c r="E43" s="34">
        <v>203</v>
      </c>
      <c r="F43" s="35" t="s">
        <v>30</v>
      </c>
      <c r="G43" s="35"/>
      <c r="H43" s="36">
        <f>FakturaProjektu[[#This Row],[Jednotková cena]]*FakturaProjektu[[#This Row],[Množství]]</f>
        <v>0</v>
      </c>
    </row>
    <row r="44" spans="3:8" s="17" customFormat="1" ht="30" x14ac:dyDescent="0.25">
      <c r="C44" s="32" t="s">
        <v>52</v>
      </c>
      <c r="D44" s="33" t="s">
        <v>143</v>
      </c>
      <c r="E44" s="34">
        <v>98</v>
      </c>
      <c r="F44" s="35" t="s">
        <v>53</v>
      </c>
      <c r="G44" s="35"/>
      <c r="H44" s="36">
        <f>FakturaProjektu[[#This Row],[Jednotková cena]]*FakturaProjektu[[#This Row],[Množství]]</f>
        <v>0</v>
      </c>
    </row>
    <row r="45" spans="3:8" s="17" customFormat="1" ht="15" x14ac:dyDescent="0.25">
      <c r="C45" s="32" t="s">
        <v>54</v>
      </c>
      <c r="D45" s="33" t="s">
        <v>55</v>
      </c>
      <c r="E45" s="34">
        <v>294</v>
      </c>
      <c r="F45" s="35" t="s">
        <v>56</v>
      </c>
      <c r="G45" s="35"/>
      <c r="H45" s="36">
        <f>FakturaProjektu[[#This Row],[Jednotková cena]]*FakturaProjektu[[#This Row],[Množství]]</f>
        <v>0</v>
      </c>
    </row>
    <row r="46" spans="3:8" ht="30" x14ac:dyDescent="0.25">
      <c r="C46" s="32" t="s">
        <v>26</v>
      </c>
      <c r="D46" s="33" t="s">
        <v>144</v>
      </c>
      <c r="E46" s="34">
        <v>63.4</v>
      </c>
      <c r="F46" s="35" t="s">
        <v>30</v>
      </c>
      <c r="G46" s="35"/>
      <c r="H46" s="36">
        <f>FakturaProjektu[[#This Row],[Jednotková cena]]*FakturaProjektu[[#This Row],[Množství]]</f>
        <v>0</v>
      </c>
    </row>
    <row r="47" spans="3:8" ht="15" x14ac:dyDescent="0.25">
      <c r="C47" s="32" t="s">
        <v>26</v>
      </c>
      <c r="D47" s="33" t="s">
        <v>71</v>
      </c>
      <c r="E47" s="34">
        <v>0.7</v>
      </c>
      <c r="F47" s="35" t="s">
        <v>21</v>
      </c>
      <c r="G47" s="35"/>
      <c r="H47" s="36">
        <f>FakturaProjektu[[#This Row],[Jednotková cena]]*FakturaProjektu[[#This Row],[Množství]]</f>
        <v>0</v>
      </c>
    </row>
    <row r="48" spans="3:8" ht="15" x14ac:dyDescent="0.25">
      <c r="C48" s="32" t="s">
        <v>57</v>
      </c>
      <c r="D48" s="33" t="s">
        <v>58</v>
      </c>
      <c r="E48" s="34">
        <v>31.7</v>
      </c>
      <c r="F48" s="35" t="s">
        <v>39</v>
      </c>
      <c r="G48" s="35"/>
      <c r="H48" s="36">
        <f>FakturaProjektu[[#This Row],[Jednotková cena]]*FakturaProjektu[[#This Row],[Množství]]</f>
        <v>0</v>
      </c>
    </row>
    <row r="49" spans="3:8" ht="15" x14ac:dyDescent="0.25">
      <c r="C49" s="32" t="s">
        <v>59</v>
      </c>
      <c r="D49" s="33" t="s">
        <v>60</v>
      </c>
      <c r="E49" s="34">
        <v>31.9</v>
      </c>
      <c r="F49" s="35" t="s">
        <v>39</v>
      </c>
      <c r="G49" s="35"/>
      <c r="H49" s="36">
        <f>FakturaProjektu[[#This Row],[Jednotková cena]]*FakturaProjektu[[#This Row],[Množství]]</f>
        <v>0</v>
      </c>
    </row>
    <row r="50" spans="3:8" ht="15" x14ac:dyDescent="0.25">
      <c r="C50" s="32" t="s">
        <v>61</v>
      </c>
      <c r="D50" s="33" t="s">
        <v>62</v>
      </c>
      <c r="E50" s="34">
        <v>31.9</v>
      </c>
      <c r="F50" s="35" t="s">
        <v>39</v>
      </c>
      <c r="G50" s="35"/>
      <c r="H50" s="36">
        <f>FakturaProjektu[[#This Row],[Jednotková cena]]*FakturaProjektu[[#This Row],[Množství]]</f>
        <v>0</v>
      </c>
    </row>
    <row r="51" spans="3:8" ht="30" x14ac:dyDescent="0.25">
      <c r="C51" s="32" t="s">
        <v>63</v>
      </c>
      <c r="D51" s="33" t="s">
        <v>145</v>
      </c>
      <c r="E51" s="34">
        <v>38.1</v>
      </c>
      <c r="F51" s="35" t="s">
        <v>30</v>
      </c>
      <c r="G51" s="35"/>
      <c r="H51" s="36">
        <f>FakturaProjektu[[#This Row],[Jednotková cena]]*FakturaProjektu[[#This Row],[Množství]]</f>
        <v>0</v>
      </c>
    </row>
    <row r="52" spans="3:8" ht="15" x14ac:dyDescent="0.25">
      <c r="C52" s="32" t="s">
        <v>64</v>
      </c>
      <c r="D52" s="33" t="s">
        <v>65</v>
      </c>
      <c r="E52" s="34">
        <v>79.8</v>
      </c>
      <c r="F52" s="35" t="s">
        <v>66</v>
      </c>
      <c r="G52" s="35"/>
      <c r="H52" s="36">
        <f>FakturaProjektu[[#This Row],[Jednotková cena]]*FakturaProjektu[[#This Row],[Množství]]</f>
        <v>0</v>
      </c>
    </row>
    <row r="53" spans="3:8" ht="15" x14ac:dyDescent="0.25">
      <c r="C53" s="37" t="s">
        <v>26</v>
      </c>
      <c r="D53" s="39" t="s">
        <v>67</v>
      </c>
      <c r="E53" s="34">
        <v>127</v>
      </c>
      <c r="F53" s="35" t="s">
        <v>56</v>
      </c>
      <c r="G53" s="35"/>
      <c r="H53" s="36">
        <f>FakturaProjektu[[#This Row],[Jednotková cena]]*FakturaProjektu[[#This Row],[Množství]]</f>
        <v>0</v>
      </c>
    </row>
    <row r="54" spans="3:8" ht="15" x14ac:dyDescent="0.25">
      <c r="C54" s="32" t="s">
        <v>26</v>
      </c>
      <c r="D54" s="33" t="s">
        <v>68</v>
      </c>
      <c r="E54" s="34">
        <v>9.9</v>
      </c>
      <c r="F54" s="35" t="s">
        <v>39</v>
      </c>
      <c r="G54" s="35"/>
      <c r="H54" s="36">
        <f>FakturaProjektu[[#This Row],[Jednotková cena]]*FakturaProjektu[[#This Row],[Množství]]</f>
        <v>0</v>
      </c>
    </row>
    <row r="55" spans="3:8" ht="15" x14ac:dyDescent="0.25">
      <c r="C55" s="32" t="s">
        <v>26</v>
      </c>
      <c r="D55" s="33" t="s">
        <v>69</v>
      </c>
      <c r="E55" s="34">
        <v>8.1</v>
      </c>
      <c r="F55" s="35" t="s">
        <v>70</v>
      </c>
      <c r="G55" s="35"/>
      <c r="H55" s="36">
        <f>FakturaProjektu[[#This Row],[Jednotková cena]]*FakturaProjektu[[#This Row],[Množství]]</f>
        <v>0</v>
      </c>
    </row>
    <row r="56" spans="3:8" ht="30" x14ac:dyDescent="0.25">
      <c r="C56" s="37" t="s">
        <v>26</v>
      </c>
      <c r="D56" s="39" t="s">
        <v>146</v>
      </c>
      <c r="E56" s="34">
        <v>6</v>
      </c>
      <c r="F56" s="35" t="s">
        <v>70</v>
      </c>
      <c r="G56" s="35"/>
      <c r="H56" s="36">
        <f>FakturaProjektu[[#This Row],[Jednotková cena]]*FakturaProjektu[[#This Row],[Množství]]</f>
        <v>0</v>
      </c>
    </row>
    <row r="57" spans="3:8" ht="30" x14ac:dyDescent="0.25">
      <c r="C57" s="37" t="s">
        <v>26</v>
      </c>
      <c r="D57" s="39" t="s">
        <v>147</v>
      </c>
      <c r="E57" s="34">
        <v>3</v>
      </c>
      <c r="F57" s="35" t="s">
        <v>56</v>
      </c>
      <c r="G57" s="35"/>
      <c r="H57" s="36">
        <f>FakturaProjektu[[#This Row],[Jednotková cena]]*FakturaProjektu[[#This Row],[Množství]]</f>
        <v>0</v>
      </c>
    </row>
    <row r="58" spans="3:8" ht="30" x14ac:dyDescent="0.25">
      <c r="C58" s="37" t="s">
        <v>26</v>
      </c>
      <c r="D58" s="39" t="s">
        <v>148</v>
      </c>
      <c r="E58" s="34">
        <v>7.7</v>
      </c>
      <c r="F58" s="35" t="s">
        <v>21</v>
      </c>
      <c r="G58" s="35"/>
      <c r="H58" s="36">
        <f>FakturaProjektu[[#This Row],[Jednotková cena]]*FakturaProjektu[[#This Row],[Množství]]</f>
        <v>0</v>
      </c>
    </row>
    <row r="59" spans="3:8" ht="15" x14ac:dyDescent="0.25">
      <c r="C59" s="37" t="s">
        <v>72</v>
      </c>
      <c r="D59" s="39" t="s">
        <v>73</v>
      </c>
      <c r="E59" s="34">
        <v>1</v>
      </c>
      <c r="F59" s="35" t="s">
        <v>74</v>
      </c>
      <c r="G59" s="35"/>
      <c r="H59" s="36">
        <f>FakturaProjektu[[#This Row],[Jednotková cena]]*FakturaProjektu[[#This Row],[Množství]]</f>
        <v>0</v>
      </c>
    </row>
    <row r="60" spans="3:8" ht="15" x14ac:dyDescent="0.25">
      <c r="C60" s="37" t="s">
        <v>75</v>
      </c>
      <c r="D60" s="39" t="s">
        <v>76</v>
      </c>
      <c r="E60" s="34">
        <v>48.5</v>
      </c>
      <c r="F60" s="35" t="s">
        <v>18</v>
      </c>
      <c r="G60" s="35"/>
      <c r="H60" s="36">
        <f>FakturaProjektu[[#This Row],[Jednotková cena]]*FakturaProjektu[[#This Row],[Množství]]</f>
        <v>0</v>
      </c>
    </row>
    <row r="61" spans="3:8" ht="15" x14ac:dyDescent="0.25">
      <c r="C61" s="37" t="s">
        <v>26</v>
      </c>
      <c r="D61" s="39" t="s">
        <v>77</v>
      </c>
      <c r="E61" s="34">
        <v>75</v>
      </c>
      <c r="F61" s="30" t="s">
        <v>30</v>
      </c>
      <c r="G61" s="30"/>
      <c r="H61" s="31">
        <f>FakturaProjektu[[#This Row],[Jednotková cena]]*FakturaProjektu[[#This Row],[Množství]]</f>
        <v>0</v>
      </c>
    </row>
    <row r="62" spans="3:8" ht="15" x14ac:dyDescent="0.25">
      <c r="C62" s="37" t="s">
        <v>78</v>
      </c>
      <c r="D62" s="39" t="s">
        <v>79</v>
      </c>
      <c r="E62" s="34">
        <v>3</v>
      </c>
      <c r="F62" s="30" t="s">
        <v>21</v>
      </c>
      <c r="G62" s="30"/>
      <c r="H62" s="31">
        <f>FakturaProjektu[[#This Row],[Jednotková cena]]*FakturaProjektu[[#This Row],[Množství]]</f>
        <v>0</v>
      </c>
    </row>
    <row r="63" spans="3:8" ht="15" x14ac:dyDescent="0.25">
      <c r="C63" s="37" t="s">
        <v>80</v>
      </c>
      <c r="D63" s="39" t="s">
        <v>81</v>
      </c>
      <c r="E63" s="34">
        <v>1</v>
      </c>
      <c r="F63" s="30" t="s">
        <v>82</v>
      </c>
      <c r="G63" s="30"/>
      <c r="H63" s="31">
        <f>FakturaProjektu[[#This Row],[Jednotková cena]]*FakturaProjektu[[#This Row],[Množství]]</f>
        <v>0</v>
      </c>
    </row>
    <row r="64" spans="3:8" ht="15" x14ac:dyDescent="0.25">
      <c r="C64" s="37" t="s">
        <v>83</v>
      </c>
      <c r="D64" s="39" t="s">
        <v>84</v>
      </c>
      <c r="E64" s="34">
        <v>1</v>
      </c>
      <c r="F64" s="30" t="s">
        <v>82</v>
      </c>
      <c r="G64" s="30"/>
      <c r="H64" s="31">
        <f>FakturaProjektu[[#This Row],[Jednotková cena]]*FakturaProjektu[[#This Row],[Množství]]</f>
        <v>0</v>
      </c>
    </row>
    <row r="65" spans="3:8" ht="15" x14ac:dyDescent="0.25">
      <c r="C65" s="37" t="s">
        <v>85</v>
      </c>
      <c r="D65" s="39" t="s">
        <v>86</v>
      </c>
      <c r="E65" s="34">
        <v>1</v>
      </c>
      <c r="F65" s="30" t="s">
        <v>82</v>
      </c>
      <c r="G65" s="30"/>
      <c r="H65" s="31">
        <f>FakturaProjektu[[#This Row],[Jednotková cena]]*FakturaProjektu[[#This Row],[Množství]]</f>
        <v>0</v>
      </c>
    </row>
    <row r="66" spans="3:8" ht="15" x14ac:dyDescent="0.25">
      <c r="C66" s="37" t="s">
        <v>87</v>
      </c>
      <c r="D66" s="39" t="s">
        <v>88</v>
      </c>
      <c r="E66" s="34">
        <v>1</v>
      </c>
      <c r="F66" s="30" t="s">
        <v>82</v>
      </c>
      <c r="G66" s="30"/>
      <c r="H66" s="31">
        <f>FakturaProjektu[[#This Row],[Jednotková cena]]*FakturaProjektu[[#This Row],[Množství]]</f>
        <v>0</v>
      </c>
    </row>
    <row r="67" spans="3:8" ht="15" x14ac:dyDescent="0.25">
      <c r="C67" s="37" t="s">
        <v>89</v>
      </c>
      <c r="D67" s="39" t="s">
        <v>90</v>
      </c>
      <c r="E67" s="34">
        <v>1</v>
      </c>
      <c r="F67" s="30" t="s">
        <v>82</v>
      </c>
      <c r="G67" s="30"/>
      <c r="H67" s="31">
        <f>FakturaProjektu[[#This Row],[Jednotková cena]]*FakturaProjektu[[#This Row],[Množství]]</f>
        <v>0</v>
      </c>
    </row>
    <row r="68" spans="3:8" ht="15" x14ac:dyDescent="0.25">
      <c r="C68" s="37" t="s">
        <v>91</v>
      </c>
      <c r="D68" s="39" t="s">
        <v>92</v>
      </c>
      <c r="E68" s="34">
        <v>1</v>
      </c>
      <c r="F68" s="30" t="s">
        <v>82</v>
      </c>
      <c r="G68" s="30"/>
      <c r="H68" s="31">
        <f>FakturaProjektu[[#This Row],[Jednotková cena]]*FakturaProjektu[[#This Row],[Množství]]</f>
        <v>0</v>
      </c>
    </row>
    <row r="69" spans="3:8" ht="15" x14ac:dyDescent="0.25">
      <c r="C69" s="37" t="s">
        <v>93</v>
      </c>
      <c r="D69" s="39" t="s">
        <v>94</v>
      </c>
      <c r="E69" s="34">
        <v>1</v>
      </c>
      <c r="F69" s="30" t="s">
        <v>82</v>
      </c>
      <c r="G69" s="30"/>
      <c r="H69" s="31">
        <f>FakturaProjektu[[#This Row],[Jednotková cena]]*FakturaProjektu[[#This Row],[Množství]]</f>
        <v>0</v>
      </c>
    </row>
    <row r="70" spans="3:8" ht="15" x14ac:dyDescent="0.25">
      <c r="C70" s="37" t="s">
        <v>95</v>
      </c>
      <c r="D70" s="39" t="s">
        <v>96</v>
      </c>
      <c r="E70" s="34">
        <v>2</v>
      </c>
      <c r="F70" s="30" t="s">
        <v>82</v>
      </c>
      <c r="G70" s="30"/>
      <c r="H70" s="31">
        <f>FakturaProjektu[[#This Row],[Jednotková cena]]*FakturaProjektu[[#This Row],[Množství]]</f>
        <v>0</v>
      </c>
    </row>
    <row r="71" spans="3:8" ht="15" x14ac:dyDescent="0.25">
      <c r="C71" s="37">
        <v>2920</v>
      </c>
      <c r="D71" s="39" t="s">
        <v>97</v>
      </c>
      <c r="E71" s="34">
        <v>1</v>
      </c>
      <c r="F71" s="30" t="s">
        <v>82</v>
      </c>
      <c r="G71" s="30"/>
      <c r="H71" s="31">
        <f>FakturaProjektu[[#This Row],[Jednotková cena]]*FakturaProjektu[[#This Row],[Množství]]</f>
        <v>0</v>
      </c>
    </row>
    <row r="72" spans="3:8" ht="15" x14ac:dyDescent="0.25">
      <c r="C72" s="37" t="s">
        <v>26</v>
      </c>
      <c r="D72" s="39" t="s">
        <v>98</v>
      </c>
      <c r="E72" s="34">
        <v>1</v>
      </c>
      <c r="F72" s="30" t="s">
        <v>82</v>
      </c>
      <c r="G72" s="30"/>
      <c r="H72" s="31">
        <f>FakturaProjektu[[#This Row],[Jednotková cena]]*FakturaProjektu[[#This Row],[Množství]]</f>
        <v>0</v>
      </c>
    </row>
    <row r="73" spans="3:8" ht="15" x14ac:dyDescent="0.25">
      <c r="C73" s="37" t="s">
        <v>99</v>
      </c>
      <c r="D73" s="39" t="s">
        <v>100</v>
      </c>
      <c r="E73" s="34">
        <v>1</v>
      </c>
      <c r="F73" s="30" t="s">
        <v>82</v>
      </c>
      <c r="G73" s="30"/>
      <c r="H73" s="31">
        <f>FakturaProjektu[[#This Row],[Jednotková cena]]*FakturaProjektu[[#This Row],[Množství]]</f>
        <v>0</v>
      </c>
    </row>
    <row r="74" spans="3:8" ht="15" x14ac:dyDescent="0.25">
      <c r="C74" s="37" t="s">
        <v>101</v>
      </c>
      <c r="D74" s="39" t="s">
        <v>102</v>
      </c>
      <c r="E74" s="34">
        <v>1</v>
      </c>
      <c r="F74" s="30" t="s">
        <v>82</v>
      </c>
      <c r="G74" s="30"/>
      <c r="H74" s="31">
        <f>FakturaProjektu[[#This Row],[Jednotková cena]]*FakturaProjektu[[#This Row],[Množství]]</f>
        <v>0</v>
      </c>
    </row>
    <row r="75" spans="3:8" ht="15" x14ac:dyDescent="0.25">
      <c r="C75" s="37" t="s">
        <v>103</v>
      </c>
      <c r="D75" s="39" t="s">
        <v>104</v>
      </c>
      <c r="E75" s="34">
        <v>63.4</v>
      </c>
      <c r="F75" s="30" t="s">
        <v>30</v>
      </c>
      <c r="G75" s="30"/>
      <c r="H75" s="31">
        <f>FakturaProjektu[[#This Row],[Jednotková cena]]*FakturaProjektu[[#This Row],[Množství]]</f>
        <v>0</v>
      </c>
    </row>
    <row r="76" spans="3:8" ht="15" x14ac:dyDescent="0.25">
      <c r="C76" s="37" t="s">
        <v>105</v>
      </c>
      <c r="D76" s="39" t="s">
        <v>106</v>
      </c>
      <c r="E76" s="34">
        <v>63.4</v>
      </c>
      <c r="F76" s="30" t="s">
        <v>30</v>
      </c>
      <c r="G76" s="30"/>
      <c r="H76" s="31">
        <f>FakturaProjektu[[#This Row],[Jednotková cena]]*FakturaProjektu[[#This Row],[Množství]]</f>
        <v>0</v>
      </c>
    </row>
    <row r="77" spans="3:8" ht="15" x14ac:dyDescent="0.25">
      <c r="C77" s="37" t="s">
        <v>107</v>
      </c>
      <c r="D77" s="39" t="s">
        <v>108</v>
      </c>
      <c r="E77" s="34">
        <v>5706</v>
      </c>
      <c r="F77" s="30" t="s">
        <v>109</v>
      </c>
      <c r="G77" s="30"/>
      <c r="H77" s="31">
        <f>FakturaProjektu[[#This Row],[Jednotková cena]]*FakturaProjektu[[#This Row],[Množství]]</f>
        <v>0</v>
      </c>
    </row>
    <row r="78" spans="3:8" ht="15" x14ac:dyDescent="0.25">
      <c r="C78" s="37" t="s">
        <v>110</v>
      </c>
      <c r="D78" s="39" t="s">
        <v>111</v>
      </c>
      <c r="E78" s="34">
        <v>1</v>
      </c>
      <c r="F78" s="30" t="s">
        <v>82</v>
      </c>
      <c r="G78" s="30"/>
      <c r="H78" s="31">
        <f>FakturaProjektu[[#This Row],[Jednotková cena]]*FakturaProjektu[[#This Row],[Množství]]</f>
        <v>0</v>
      </c>
    </row>
    <row r="79" spans="3:8" ht="15.75" thickBot="1" x14ac:dyDescent="0.3">
      <c r="C79" s="40" t="s">
        <v>112</v>
      </c>
      <c r="D79" s="41" t="s">
        <v>113</v>
      </c>
      <c r="E79" s="42">
        <v>1</v>
      </c>
      <c r="F79" s="43" t="s">
        <v>82</v>
      </c>
      <c r="G79" s="43"/>
      <c r="H79" s="44">
        <f>FakturaProjektu[[#This Row],[Jednotková cena]]*FakturaProjektu[[#This Row],[Množství]]</f>
        <v>0</v>
      </c>
    </row>
    <row r="80" spans="3:8" ht="15" x14ac:dyDescent="0.25">
      <c r="C80" s="17"/>
      <c r="D80" s="17"/>
      <c r="E80" s="18"/>
      <c r="F80" s="18"/>
      <c r="G80" s="45" t="s">
        <v>114</v>
      </c>
      <c r="H80" s="46">
        <f>SUBTOTAL(109,FakturaProjektu[Cena])</f>
        <v>0</v>
      </c>
    </row>
    <row r="81" spans="3:8" ht="15" x14ac:dyDescent="0.25">
      <c r="C81" s="17"/>
      <c r="D81" s="17"/>
      <c r="E81" s="18"/>
      <c r="F81" s="18"/>
      <c r="G81" s="47" t="s">
        <v>4</v>
      </c>
      <c r="H81" s="48">
        <v>0.21</v>
      </c>
    </row>
    <row r="82" spans="3:8" ht="15" x14ac:dyDescent="0.25">
      <c r="C82" s="17"/>
      <c r="D82" s="17"/>
      <c r="E82" s="18"/>
      <c r="F82" s="18"/>
      <c r="G82" s="47" t="s">
        <v>5</v>
      </c>
      <c r="H82" s="49">
        <f>H80*0.21</f>
        <v>0</v>
      </c>
    </row>
    <row r="83" spans="3:8" ht="15.75" thickBot="1" x14ac:dyDescent="0.25">
      <c r="C83" s="17"/>
      <c r="D83" s="19"/>
      <c r="E83" s="17"/>
      <c r="F83" s="17"/>
      <c r="G83" s="50"/>
      <c r="H83" s="51"/>
    </row>
    <row r="84" spans="3:8" ht="15.75" thickBot="1" x14ac:dyDescent="0.3">
      <c r="C84" s="57"/>
      <c r="D84" s="57"/>
      <c r="E84" s="57"/>
      <c r="F84" s="58"/>
      <c r="G84" s="52" t="s">
        <v>115</v>
      </c>
      <c r="H84" s="53">
        <f>H80+H82</f>
        <v>0</v>
      </c>
    </row>
  </sheetData>
  <mergeCells count="6">
    <mergeCell ref="C2:H3"/>
    <mergeCell ref="E5:F5"/>
    <mergeCell ref="E10:F10"/>
    <mergeCell ref="C84:F84"/>
    <mergeCell ref="D6:F6"/>
    <mergeCell ref="D7:F7"/>
  </mergeCells>
  <conditionalFormatting sqref="G80:G83 C13:G13 C17:G23 C24:D24 F24:G24 C25:G26 C28:G28 C27:D27 F27:G27 C29:D29 F29:G29 C30:G79">
    <cfRule type="expression" dxfId="23" priority="21">
      <formula>MOD(ROW(),2)=0</formula>
    </cfRule>
  </conditionalFormatting>
  <conditionalFormatting sqref="H13:H79">
    <cfRule type="expression" dxfId="22" priority="19">
      <formula>MOD(ROW(),2)=0</formula>
    </cfRule>
    <cfRule type="expression" dxfId="21" priority="20">
      <formula>MOD(ROW(),2)=1</formula>
    </cfRule>
  </conditionalFormatting>
  <conditionalFormatting sqref="H80:H83">
    <cfRule type="expression" dxfId="20" priority="17">
      <formula>MOD(ROW(),2)=1</formula>
    </cfRule>
    <cfRule type="expression" dxfId="19" priority="18">
      <formula>MOD(ROW(),2)=0</formula>
    </cfRule>
  </conditionalFormatting>
  <conditionalFormatting sqref="D14:G14 D16:G16 D15 F15:G15">
    <cfRule type="expression" dxfId="18" priority="12">
      <formula>MOD(ROW(),2)=0</formula>
    </cfRule>
  </conditionalFormatting>
  <conditionalFormatting sqref="C14:C16">
    <cfRule type="expression" dxfId="17" priority="8">
      <formula>MOD(ROW(),2)=0</formula>
    </cfRule>
  </conditionalFormatting>
  <conditionalFormatting sqref="E15">
    <cfRule type="expression" dxfId="16" priority="7">
      <formula>MOD(ROW(),2)=0</formula>
    </cfRule>
  </conditionalFormatting>
  <conditionalFormatting sqref="E24">
    <cfRule type="expression" dxfId="15" priority="6">
      <formula>MOD(ROW(),2)=0</formula>
    </cfRule>
  </conditionalFormatting>
  <conditionalFormatting sqref="E27">
    <cfRule type="expression" dxfId="14" priority="5">
      <formula>MOD(ROW(),2)=0</formula>
    </cfRule>
  </conditionalFormatting>
  <conditionalFormatting sqref="E29">
    <cfRule type="expression" dxfId="13" priority="4">
      <formula>MOD(ROW(),2)=0</formula>
    </cfRule>
  </conditionalFormatting>
  <dataValidations count="1">
    <dataValidation type="list" allowBlank="1" showInputMessage="1" showErrorMessage="1" errorTitle="Neplatná data" error="Vyberte, prosím, číslo faktury z tohoto seznamu. Pokud v seznamu vaše faktura není zobrazena, zkontrolujte list s názvem Faktury – hlavní." sqref="H5" xr:uid="{E6B255B8-48EB-4722-84CA-27D01714BBC7}">
      <formula1>Číslo_faktury</formula1>
    </dataValidation>
  </dataValidations>
  <pageMargins left="0.7" right="0.7" top="0.78740157499999996" bottom="0.78740157499999996" header="0.3" footer="0.3"/>
  <pageSetup paperSize="9" scale="80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NázevSpolečnosti</vt:lpstr>
      <vt:lpstr>rngInvoice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tnese</dc:creator>
  <cp:lastModifiedBy>Kamila Filípková</cp:lastModifiedBy>
  <cp:lastPrinted>2022-07-11T04:16:11Z</cp:lastPrinted>
  <dcterms:created xsi:type="dcterms:W3CDTF">2022-07-07T08:50:54Z</dcterms:created>
  <dcterms:modified xsi:type="dcterms:W3CDTF">2022-07-11T04:16:38Z</dcterms:modified>
</cp:coreProperties>
</file>